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6º BIMESTRE" sheetId="1" r:id="rId1"/>
  </sheets>
  <definedNames>
    <definedName name="_xlnm.Print_Area" localSheetId="0">'6º BIMESTRE'!$A$1:$K$97</definedName>
  </definedNames>
  <calcPr fullCalcOnLoad="1"/>
</workbook>
</file>

<file path=xl/sharedStrings.xml><?xml version="1.0" encoding="utf-8"?>
<sst xmlns="http://schemas.openxmlformats.org/spreadsheetml/2006/main" count="116" uniqueCount="107">
  <si>
    <t>RELATÓRIO RESUMIDO DA EXECUÇÃO ORÇAMENTÁRIA</t>
  </si>
  <si>
    <t>BALANÇO ORÇAMENTÁRIO</t>
  </si>
  <si>
    <t>ORÇAMENTOS FISCAL E DA SEGURIDADE SOCIAL</t>
  </si>
  <si>
    <r>
      <t xml:space="preserve">RREO – ANEXO 1 (LRF, Art. 52, inciso I, alíneas "a" e "b" do inciso II e </t>
    </r>
    <r>
      <rPr>
        <sz val="10"/>
        <rFont val="Calibri"/>
        <family val="2"/>
      </rPr>
      <t>§</t>
    </r>
    <r>
      <rPr>
        <sz val="10"/>
        <rFont val="Arial Narrow"/>
        <family val="2"/>
      </rPr>
      <t xml:space="preserve"> 1º)</t>
    </r>
  </si>
  <si>
    <t>RECEITAS</t>
  </si>
  <si>
    <t>Previsão Inicial</t>
  </si>
  <si>
    <t>Previsão Atualizada (a)</t>
  </si>
  <si>
    <t>RECEITAS REALIZADAS</t>
  </si>
  <si>
    <t>Saldo (a - c)</t>
  </si>
  <si>
    <t>No Bimestre (b)</t>
  </si>
  <si>
    <t>% (b/a)</t>
  </si>
  <si>
    <t xml:space="preserve">Até o Bimestre (c) </t>
  </si>
  <si>
    <t>% (c/a)</t>
  </si>
  <si>
    <t>RECEITAS (EXCETO INTRA-ORÇAMENTÁRIAS (I)</t>
  </si>
  <si>
    <t xml:space="preserve">   RECEITAS CORRENTES</t>
  </si>
  <si>
    <t xml:space="preserve">      RECEITA TRIBUTÁRIA</t>
  </si>
  <si>
    <t xml:space="preserve">         Impostos</t>
  </si>
  <si>
    <t xml:space="preserve">         Taxas</t>
  </si>
  <si>
    <t xml:space="preserve">        Contrib. p/ o Custeio do Serviço de Iluminação Pública</t>
  </si>
  <si>
    <t xml:space="preserve">      RECEITA PATRIMONIAL</t>
  </si>
  <si>
    <t xml:space="preserve">      RECEITA AGROPECUÁRIA</t>
  </si>
  <si>
    <t xml:space="preserve">         Receita da Produção Vegetal</t>
  </si>
  <si>
    <t xml:space="preserve">         Outras Receitas Agropecuárias</t>
  </si>
  <si>
    <t xml:space="preserve">      RECEITA DE SERVIÇOS</t>
  </si>
  <si>
    <t xml:space="preserve">         Serviços Administrativos</t>
  </si>
  <si>
    <t xml:space="preserve">         Outros Serviços</t>
  </si>
  <si>
    <t xml:space="preserve">      TRANSFERÊNCIAS CORRENTES</t>
  </si>
  <si>
    <t xml:space="preserve">         Transferências Intergovernamentais</t>
  </si>
  <si>
    <t xml:space="preserve">         Transferências de Pessoas</t>
  </si>
  <si>
    <t xml:space="preserve">         Transferências de Convênios</t>
  </si>
  <si>
    <t xml:space="preserve">      OUTRAS RECEITAS CORRENTES</t>
  </si>
  <si>
    <t xml:space="preserve">         Indenizações e Restituições</t>
  </si>
  <si>
    <t xml:space="preserve">         Receita da Dívida Ativa</t>
  </si>
  <si>
    <t xml:space="preserve">         Receitas Diversas</t>
  </si>
  <si>
    <t xml:space="preserve">   RECEITAS DE CAPITAL</t>
  </si>
  <si>
    <t xml:space="preserve">      OPERAÇÕES DE CRÉDITO</t>
  </si>
  <si>
    <t xml:space="preserve">         Operações de Crédito Internas</t>
  </si>
  <si>
    <t xml:space="preserve">         Operações de Crédito Externas</t>
  </si>
  <si>
    <t xml:space="preserve">      ALIENAÇÃO DE BENS</t>
  </si>
  <si>
    <t xml:space="preserve">         Alienação de Bens Móveis</t>
  </si>
  <si>
    <t xml:space="preserve">      TRANSFERÊNCIAS DE CAPITAL</t>
  </si>
  <si>
    <t>RECEITAS (INTRA-ORÇAMENTÁRIAS) (II)</t>
  </si>
  <si>
    <t>SUBTOTAL DAS RECEITAS (III) = (I + II)</t>
  </si>
  <si>
    <t>OPERAÇÕES DE CRÉDITO/REFINANCIAMENTO (IV)</t>
  </si>
  <si>
    <t xml:space="preserve">   Operações de Crédito Internas</t>
  </si>
  <si>
    <t xml:space="preserve">      Mobiliária</t>
  </si>
  <si>
    <t xml:space="preserve">      Contratual</t>
  </si>
  <si>
    <t xml:space="preserve">   Operações de Crédito Externas</t>
  </si>
  <si>
    <t>SUBTOTAL COM REFINANCIAMENTO (V) = (III + IV)</t>
  </si>
  <si>
    <t>DÉFICIT (VI)</t>
  </si>
  <si>
    <t>TOTAL (VII) = (V + VI)</t>
  </si>
  <si>
    <t>SALDOS DE EXERCÍCIOS ANTERIORES (UTILIZADOS PARA CRÉDITOS ADICIONAIS)</t>
  </si>
  <si>
    <t xml:space="preserve">   Superávit Financeiro</t>
  </si>
  <si>
    <t xml:space="preserve">   Reabertura de Créditos Adicionais</t>
  </si>
  <si>
    <t>DESPESAS</t>
  </si>
  <si>
    <t>Dotação Inicial (d)</t>
  </si>
  <si>
    <t>Dotação Atualizada (e)</t>
  </si>
  <si>
    <t>Despesas Empenhadas</t>
  </si>
  <si>
    <t>Saldo                                                            (g) = (e - f)</t>
  </si>
  <si>
    <t>Despesas Liquidadas</t>
  </si>
  <si>
    <t>Saldo                                                            (i) = (e - h)</t>
  </si>
  <si>
    <t>Despesas Pagas Até o Bimestre (j)</t>
  </si>
  <si>
    <t>No Bimestre</t>
  </si>
  <si>
    <t>Até o Bimestre (f)</t>
  </si>
  <si>
    <t>Até o Bimestre (h)</t>
  </si>
  <si>
    <t>DESPESAS (EXCETO INTRA-ORÇAMENTÁRIAS) (VIII)</t>
  </si>
  <si>
    <t xml:space="preserve">   DESPESAS CORRENTES</t>
  </si>
  <si>
    <t xml:space="preserve">      PESSOAL E ENCARGOS SOCIAIS</t>
  </si>
  <si>
    <t xml:space="preserve">      JUROS E ENCARGOS DA DÍVIDA</t>
  </si>
  <si>
    <t xml:space="preserve">      OUTRAS DESPESAS CORRENTES</t>
  </si>
  <si>
    <t xml:space="preserve">   DESPESAS DE CAPITAL</t>
  </si>
  <si>
    <t xml:space="preserve">      INVESTIMENTOS</t>
  </si>
  <si>
    <t xml:space="preserve">      INVERSÕES FINANCEIRAS</t>
  </si>
  <si>
    <t xml:space="preserve">      AMORTIZAÇÃO DA DÍVIDA</t>
  </si>
  <si>
    <t xml:space="preserve">   RESERVA DE CONTINGÊNCIA</t>
  </si>
  <si>
    <t xml:space="preserve">   RESERVA DO RPPS</t>
  </si>
  <si>
    <t>DESPESAS (INTRA-ORÇAMENTÁRIAS) (IX)</t>
  </si>
  <si>
    <t>SUBTOTAL DAS DESPESAS (X) = (VIII + IX)</t>
  </si>
  <si>
    <t>AMORTIZAÇÃO DA DÍVIDA/REFINANCIAMENTO (XI)</t>
  </si>
  <si>
    <t xml:space="preserve">   Amortização da Dívida Interna</t>
  </si>
  <si>
    <t xml:space="preserve">      Dívida Mobiliária</t>
  </si>
  <si>
    <t xml:space="preserve">      Outras Dívidas</t>
  </si>
  <si>
    <t xml:space="preserve">   Amortização da Dívida Externa</t>
  </si>
  <si>
    <t>SUBTOTAL COM REFINANCIAMENTO (XII) = (X + XI)</t>
  </si>
  <si>
    <t>SUPERÁVIT (XIII)</t>
  </si>
  <si>
    <t>TOTAL (XIV) = (XII + XIII)</t>
  </si>
  <si>
    <t>_______________________________________________</t>
  </si>
  <si>
    <t>_____________________________________________________________________</t>
  </si>
  <si>
    <t>NILDEMAR ANTONIO BOTTI</t>
  </si>
  <si>
    <t>COINTER - CONSÓRCIO PÚBLICO INTERMUNICIPAL</t>
  </si>
  <si>
    <t>GERENTE DO PROJETO CEASA NOROESTE</t>
  </si>
  <si>
    <t>CONTADOR CRC-ES 7.420</t>
  </si>
  <si>
    <t>PRESIDENTE DO COINTER</t>
  </si>
  <si>
    <t>GILSON ANTONIO DE SALES AMARO</t>
  </si>
  <si>
    <t xml:space="preserve">      IMPOSTOS, TAXAS E CONTRIB. DE MELHORIAS</t>
  </si>
  <si>
    <t xml:space="preserve">         Exploração do Patrimônio Imobiliário</t>
  </si>
  <si>
    <t xml:space="preserve">         Valores Mobiliários</t>
  </si>
  <si>
    <t xml:space="preserve">         Transferências da União e de suas Entidades</t>
  </si>
  <si>
    <t xml:space="preserve">         Transferências dos Municípios e de suas Entidades</t>
  </si>
  <si>
    <t xml:space="preserve">         Transf. dos Estados e do Distrito Federal e suas Entidades</t>
  </si>
  <si>
    <t xml:space="preserve">         Multas Administrativas, Contratuais e Judiciais</t>
  </si>
  <si>
    <t>JORGE  FAUSTINO TONONI NATALLI</t>
  </si>
  <si>
    <t xml:space="preserve">      CONTRIBUIÇÕES</t>
  </si>
  <si>
    <t>Inscritos em Restos a Pagar Não Processados (k)</t>
  </si>
  <si>
    <t xml:space="preserve">         Serviços de Registro, Certificação e Fiscalização</t>
  </si>
  <si>
    <t>6º BIMESTRE DE 2019 - JANEIRO A DEZEMBRO DE 2019</t>
  </si>
  <si>
    <r>
      <t>FONTE</t>
    </r>
    <r>
      <rPr>
        <sz val="10"/>
        <rFont val="Arial Narrow"/>
        <family val="2"/>
      </rPr>
      <t>: Sistema de Contabilidade Área Pública; Setor Administrativo do Cointer, 10/01/2020, 8h.</t>
    </r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</si>
</sst>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#.00"/>
    <numFmt numFmtId="165" formatCode="[$R$-416]\ #,##0.00;[Red]\-[$R$-416]\ #,##0.00"/>
    <numFmt numFmtId="166" formatCode="_(* #,##0.00_);_(* \(#,##0.00\);_(* \-??_);_(@_)"/>
  </numFmts>
  <fonts count="38"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0" fillId="21" borderId="5" applyNumberFormat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66" fontId="0" fillId="0" borderId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166" fontId="2" fillId="0" borderId="13" xfId="60" applyFont="1" applyBorder="1" applyAlignment="1" applyProtection="1">
      <alignment/>
      <protection/>
    </xf>
    <xf numFmtId="166" fontId="2" fillId="0" borderId="12" xfId="60" applyFont="1" applyBorder="1" applyAlignment="1" applyProtection="1">
      <alignment/>
      <protection/>
    </xf>
    <xf numFmtId="166" fontId="2" fillId="0" borderId="14" xfId="60" applyFont="1" applyBorder="1" applyAlignment="1" applyProtection="1">
      <alignment/>
      <protection/>
    </xf>
    <xf numFmtId="0" fontId="2" fillId="0" borderId="0" xfId="0" applyFont="1" applyAlignment="1">
      <alignment/>
    </xf>
    <xf numFmtId="0" fontId="1" fillId="0" borderId="15" xfId="0" applyFont="1" applyBorder="1" applyAlignment="1">
      <alignment/>
    </xf>
    <xf numFmtId="166" fontId="1" fillId="0" borderId="16" xfId="60" applyFont="1" applyBorder="1" applyAlignment="1" applyProtection="1">
      <alignment/>
      <protection/>
    </xf>
    <xf numFmtId="166" fontId="1" fillId="0" borderId="15" xfId="60" applyFont="1" applyBorder="1" applyAlignment="1" applyProtection="1">
      <alignment/>
      <protection/>
    </xf>
    <xf numFmtId="166" fontId="1" fillId="0" borderId="17" xfId="60" applyFont="1" applyBorder="1" applyAlignment="1" applyProtection="1">
      <alignment/>
      <protection/>
    </xf>
    <xf numFmtId="0" fontId="1" fillId="0" borderId="15" xfId="0" applyFont="1" applyBorder="1" applyAlignment="1">
      <alignment horizontal="left" vertical="center" wrapText="1"/>
    </xf>
    <xf numFmtId="166" fontId="1" fillId="0" borderId="16" xfId="60" applyFont="1" applyBorder="1" applyAlignment="1" applyProtection="1">
      <alignment vertical="center"/>
      <protection/>
    </xf>
    <xf numFmtId="0" fontId="2" fillId="0" borderId="15" xfId="0" applyFont="1" applyBorder="1" applyAlignment="1">
      <alignment horizontal="left" vertical="center" wrapText="1"/>
    </xf>
    <xf numFmtId="166" fontId="2" fillId="0" borderId="16" xfId="60" applyFont="1" applyBorder="1" applyAlignment="1" applyProtection="1">
      <alignment vertical="center"/>
      <protection/>
    </xf>
    <xf numFmtId="166" fontId="2" fillId="0" borderId="15" xfId="60" applyFont="1" applyBorder="1" applyAlignment="1" applyProtection="1">
      <alignment/>
      <protection/>
    </xf>
    <xf numFmtId="166" fontId="2" fillId="0" borderId="17" xfId="60" applyFont="1" applyBorder="1" applyAlignment="1" applyProtection="1">
      <alignment/>
      <protection/>
    </xf>
    <xf numFmtId="0" fontId="1" fillId="0" borderId="18" xfId="0" applyFont="1" applyBorder="1" applyAlignment="1">
      <alignment horizontal="left" vertical="center" wrapText="1"/>
    </xf>
    <xf numFmtId="166" fontId="1" fillId="0" borderId="19" xfId="60" applyFont="1" applyBorder="1" applyAlignment="1" applyProtection="1">
      <alignment vertical="center"/>
      <protection/>
    </xf>
    <xf numFmtId="0" fontId="2" fillId="33" borderId="10" xfId="0" applyFont="1" applyFill="1" applyBorder="1" applyAlignment="1">
      <alignment/>
    </xf>
    <xf numFmtId="166" fontId="2" fillId="33" borderId="20" xfId="60" applyFont="1" applyFill="1" applyBorder="1" applyAlignment="1" applyProtection="1">
      <alignment/>
      <protection/>
    </xf>
    <xf numFmtId="166" fontId="2" fillId="33" borderId="10" xfId="60" applyFont="1" applyFill="1" applyBorder="1" applyAlignment="1" applyProtection="1">
      <alignment/>
      <protection/>
    </xf>
    <xf numFmtId="166" fontId="2" fillId="33" borderId="11" xfId="0" applyNumberFormat="1" applyFont="1" applyFill="1" applyBorder="1" applyAlignment="1">
      <alignment vertical="center"/>
    </xf>
    <xf numFmtId="0" fontId="2" fillId="34" borderId="12" xfId="0" applyFont="1" applyFill="1" applyBorder="1" applyAlignment="1">
      <alignment horizontal="left" vertical="center" wrapText="1"/>
    </xf>
    <xf numFmtId="166" fontId="2" fillId="34" borderId="13" xfId="0" applyNumberFormat="1" applyFont="1" applyFill="1" applyBorder="1" applyAlignment="1">
      <alignment vertical="center"/>
    </xf>
    <xf numFmtId="166" fontId="2" fillId="34" borderId="0" xfId="0" applyNumberFormat="1" applyFont="1" applyFill="1" applyBorder="1" applyAlignment="1">
      <alignment vertical="center"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15" xfId="0" applyFont="1" applyFill="1" applyBorder="1" applyAlignment="1">
      <alignment horizontal="left" vertical="center" wrapText="1"/>
    </xf>
    <xf numFmtId="166" fontId="1" fillId="34" borderId="16" xfId="0" applyNumberFormat="1" applyFont="1" applyFill="1" applyBorder="1" applyAlignment="1">
      <alignment vertical="center"/>
    </xf>
    <xf numFmtId="166" fontId="1" fillId="34" borderId="0" xfId="0" applyNumberFormat="1" applyFont="1" applyFill="1" applyBorder="1" applyAlignment="1">
      <alignment vertical="center"/>
    </xf>
    <xf numFmtId="166" fontId="1" fillId="34" borderId="17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34" borderId="12" xfId="0" applyFont="1" applyFill="1" applyBorder="1" applyAlignment="1">
      <alignment horizontal="left" vertical="center" wrapText="1"/>
    </xf>
    <xf numFmtId="166" fontId="1" fillId="34" borderId="13" xfId="60" applyFont="1" applyFill="1" applyBorder="1" applyAlignment="1" applyProtection="1">
      <alignment vertical="center"/>
      <protection/>
    </xf>
    <xf numFmtId="166" fontId="1" fillId="34" borderId="16" xfId="60" applyFont="1" applyFill="1" applyBorder="1" applyAlignment="1" applyProtection="1">
      <alignment vertical="center"/>
      <protection/>
    </xf>
    <xf numFmtId="166" fontId="1" fillId="34" borderId="0" xfId="60" applyFont="1" applyFill="1" applyBorder="1" applyAlignment="1" applyProtection="1">
      <alignment vertical="center"/>
      <protection/>
    </xf>
    <xf numFmtId="166" fontId="1" fillId="34" borderId="16" xfId="60" applyFont="1" applyFill="1" applyBorder="1" applyAlignment="1" applyProtection="1">
      <alignment/>
      <protection/>
    </xf>
    <xf numFmtId="166" fontId="1" fillId="34" borderId="0" xfId="60" applyFont="1" applyFill="1" applyBorder="1" applyAlignment="1" applyProtection="1">
      <alignment/>
      <protection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166" fontId="1" fillId="34" borderId="17" xfId="60" applyFont="1" applyFill="1" applyBorder="1" applyAlignment="1" applyProtection="1">
      <alignment/>
      <protection/>
    </xf>
    <xf numFmtId="166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66" fontId="2" fillId="0" borderId="16" xfId="60" applyFont="1" applyBorder="1" applyAlignment="1" applyProtection="1">
      <alignment/>
      <protection/>
    </xf>
    <xf numFmtId="0" fontId="1" fillId="0" borderId="0" xfId="0" applyFont="1" applyBorder="1" applyAlignment="1">
      <alignment vertical="center" wrapText="1"/>
    </xf>
    <xf numFmtId="166" fontId="1" fillId="0" borderId="17" xfId="60" applyFont="1" applyBorder="1" applyAlignment="1" applyProtection="1">
      <alignment vertical="center"/>
      <protection/>
    </xf>
    <xf numFmtId="166" fontId="1" fillId="0" borderId="22" xfId="60" applyFont="1" applyBorder="1" applyAlignment="1" applyProtection="1">
      <alignment/>
      <protection/>
    </xf>
    <xf numFmtId="166" fontId="2" fillId="33" borderId="20" xfId="0" applyNumberFormat="1" applyFont="1" applyFill="1" applyBorder="1" applyAlignment="1">
      <alignment vertical="center"/>
    </xf>
    <xf numFmtId="166" fontId="2" fillId="34" borderId="16" xfId="0" applyNumberFormat="1" applyFont="1" applyFill="1" applyBorder="1" applyAlignment="1">
      <alignment vertical="center"/>
    </xf>
    <xf numFmtId="166" fontId="2" fillId="34" borderId="14" xfId="0" applyNumberFormat="1" applyFont="1" applyFill="1" applyBorder="1" applyAlignment="1">
      <alignment vertical="center"/>
    </xf>
    <xf numFmtId="0" fontId="1" fillId="34" borderId="18" xfId="0" applyFont="1" applyFill="1" applyBorder="1" applyAlignment="1">
      <alignment horizontal="left" vertical="center" wrapText="1"/>
    </xf>
    <xf numFmtId="166" fontId="2" fillId="33" borderId="20" xfId="0" applyNumberFormat="1" applyFont="1" applyFill="1" applyBorder="1" applyAlignment="1">
      <alignment/>
    </xf>
    <xf numFmtId="166" fontId="2" fillId="33" borderId="10" xfId="0" applyNumberFormat="1" applyFont="1" applyFill="1" applyBorder="1" applyAlignment="1">
      <alignment/>
    </xf>
    <xf numFmtId="166" fontId="2" fillId="33" borderId="23" xfId="0" applyNumberFormat="1" applyFont="1" applyFill="1" applyBorder="1" applyAlignment="1">
      <alignment/>
    </xf>
    <xf numFmtId="0" fontId="1" fillId="0" borderId="18" xfId="0" applyFont="1" applyBorder="1" applyAlignment="1">
      <alignment/>
    </xf>
    <xf numFmtId="166" fontId="1" fillId="0" borderId="19" xfId="0" applyNumberFormat="1" applyFont="1" applyBorder="1" applyAlignment="1">
      <alignment/>
    </xf>
    <xf numFmtId="166" fontId="1" fillId="34" borderId="11" xfId="0" applyNumberFormat="1" applyFont="1" applyFill="1" applyBorder="1" applyAlignment="1">
      <alignment vertical="center"/>
    </xf>
    <xf numFmtId="166" fontId="2" fillId="33" borderId="11" xfId="60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35" borderId="15" xfId="0" applyFont="1" applyFill="1" applyBorder="1" applyAlignment="1">
      <alignment horizontal="left" vertical="center" wrapText="1"/>
    </xf>
    <xf numFmtId="166" fontId="1" fillId="35" borderId="16" xfId="60" applyFont="1" applyFill="1" applyBorder="1" applyAlignment="1" applyProtection="1">
      <alignment/>
      <protection/>
    </xf>
    <xf numFmtId="166" fontId="1" fillId="35" borderId="0" xfId="60" applyFont="1" applyFill="1" applyBorder="1" applyAlignment="1" applyProtection="1">
      <alignment/>
      <protection/>
    </xf>
    <xf numFmtId="0" fontId="1" fillId="35" borderId="0" xfId="0" applyFont="1" applyFill="1" applyBorder="1" applyAlignment="1">
      <alignment/>
    </xf>
    <xf numFmtId="0" fontId="1" fillId="35" borderId="0" xfId="0" applyFont="1" applyFill="1" applyAlignment="1">
      <alignment/>
    </xf>
    <xf numFmtId="0" fontId="2" fillId="0" borderId="21" xfId="0" applyFont="1" applyBorder="1" applyAlignment="1">
      <alignment vertical="center"/>
    </xf>
    <xf numFmtId="0" fontId="2" fillId="0" borderId="15" xfId="0" applyFont="1" applyBorder="1" applyAlignment="1">
      <alignment/>
    </xf>
    <xf numFmtId="166" fontId="2" fillId="34" borderId="0" xfId="60" applyFont="1" applyFill="1" applyBorder="1" applyAlignment="1" applyProtection="1">
      <alignment/>
      <protection/>
    </xf>
    <xf numFmtId="0" fontId="2" fillId="0" borderId="24" xfId="0" applyFont="1" applyBorder="1" applyAlignment="1">
      <alignment/>
    </xf>
    <xf numFmtId="0" fontId="1" fillId="0" borderId="24" xfId="0" applyFont="1" applyBorder="1" applyAlignment="1">
      <alignment/>
    </xf>
    <xf numFmtId="166" fontId="1" fillId="0" borderId="24" xfId="0" applyNumberFormat="1" applyFont="1" applyBorder="1" applyAlignment="1">
      <alignment/>
    </xf>
    <xf numFmtId="166" fontId="2" fillId="0" borderId="24" xfId="0" applyNumberFormat="1" applyFont="1" applyBorder="1" applyAlignment="1">
      <alignment/>
    </xf>
    <xf numFmtId="0" fontId="1" fillId="34" borderId="24" xfId="0" applyFont="1" applyFill="1" applyBorder="1" applyAlignment="1">
      <alignment/>
    </xf>
    <xf numFmtId="0" fontId="1" fillId="0" borderId="25" xfId="0" applyFont="1" applyBorder="1" applyAlignment="1">
      <alignment/>
    </xf>
    <xf numFmtId="43" fontId="1" fillId="0" borderId="0" xfId="0" applyNumberFormat="1" applyFont="1" applyAlignment="1">
      <alignment/>
    </xf>
    <xf numFmtId="166" fontId="0" fillId="0" borderId="0" xfId="60" applyAlignment="1">
      <alignment/>
    </xf>
    <xf numFmtId="166" fontId="0" fillId="0" borderId="0" xfId="60" applyBorder="1" applyAlignment="1">
      <alignment vertical="center"/>
    </xf>
    <xf numFmtId="43" fontId="2" fillId="0" borderId="24" xfId="0" applyNumberFormat="1" applyFont="1" applyBorder="1" applyAlignment="1">
      <alignment/>
    </xf>
    <xf numFmtId="43" fontId="2" fillId="0" borderId="26" xfId="0" applyNumberFormat="1" applyFont="1" applyBorder="1" applyAlignment="1">
      <alignment/>
    </xf>
    <xf numFmtId="43" fontId="2" fillId="36" borderId="25" xfId="0" applyNumberFormat="1" applyFont="1" applyFill="1" applyBorder="1" applyAlignment="1">
      <alignment/>
    </xf>
    <xf numFmtId="166" fontId="1" fillId="0" borderId="17" xfId="60" applyFont="1" applyBorder="1" applyAlignment="1" applyProtection="1">
      <alignment horizontal="center"/>
      <protection/>
    </xf>
    <xf numFmtId="166" fontId="1" fillId="0" borderId="15" xfId="60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166" fontId="2" fillId="0" borderId="13" xfId="60" applyFont="1" applyBorder="1" applyAlignment="1" applyProtection="1">
      <alignment horizontal="center"/>
      <protection/>
    </xf>
    <xf numFmtId="166" fontId="2" fillId="0" borderId="16" xfId="60" applyFont="1" applyBorder="1" applyAlignment="1" applyProtection="1">
      <alignment horizontal="center"/>
      <protection/>
    </xf>
    <xf numFmtId="166" fontId="1" fillId="0" borderId="16" xfId="60" applyFont="1" applyBorder="1" applyAlignment="1" applyProtection="1">
      <alignment horizontal="center"/>
      <protection/>
    </xf>
    <xf numFmtId="166" fontId="2" fillId="33" borderId="20" xfId="60" applyFont="1" applyFill="1" applyBorder="1" applyAlignment="1" applyProtection="1">
      <alignment horizontal="center"/>
      <protection/>
    </xf>
    <xf numFmtId="166" fontId="2" fillId="34" borderId="13" xfId="0" applyNumberFormat="1" applyFont="1" applyFill="1" applyBorder="1" applyAlignment="1">
      <alignment horizontal="center" vertical="center"/>
    </xf>
    <xf numFmtId="166" fontId="1" fillId="34" borderId="16" xfId="0" applyNumberFormat="1" applyFont="1" applyFill="1" applyBorder="1" applyAlignment="1">
      <alignment horizontal="center" vertical="center"/>
    </xf>
    <xf numFmtId="166" fontId="1" fillId="34" borderId="19" xfId="0" applyNumberFormat="1" applyFont="1" applyFill="1" applyBorder="1" applyAlignment="1">
      <alignment horizontal="center" vertical="center"/>
    </xf>
    <xf numFmtId="166" fontId="1" fillId="34" borderId="13" xfId="60" applyFont="1" applyFill="1" applyBorder="1" applyAlignment="1" applyProtection="1">
      <alignment horizontal="center" vertical="center"/>
      <protection/>
    </xf>
    <xf numFmtId="166" fontId="1" fillId="35" borderId="16" xfId="60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 vertical="center"/>
    </xf>
    <xf numFmtId="166" fontId="1" fillId="34" borderId="19" xfId="6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2" fillId="33" borderId="2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6" fontId="2" fillId="0" borderId="17" xfId="60" applyFont="1" applyBorder="1" applyAlignment="1" applyProtection="1">
      <alignment horizontal="center"/>
      <protection/>
    </xf>
    <xf numFmtId="166" fontId="2" fillId="0" borderId="15" xfId="60" applyFont="1" applyBorder="1" applyAlignment="1" applyProtection="1">
      <alignment horizontal="center"/>
      <protection/>
    </xf>
    <xf numFmtId="0" fontId="2" fillId="33" borderId="2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tabSelected="1" zoomScalePageLayoutView="0" workbookViewId="0" topLeftCell="A73">
      <selection activeCell="K87" sqref="K87"/>
    </sheetView>
  </sheetViews>
  <sheetFormatPr defaultColWidth="11.7109375" defaultRowHeight="12.75"/>
  <cols>
    <col min="1" max="1" width="44.00390625" style="1" customWidth="1"/>
    <col min="2" max="2" width="12.57421875" style="1" customWidth="1"/>
    <col min="3" max="3" width="12.7109375" style="1" customWidth="1"/>
    <col min="4" max="4" width="10.421875" style="1" customWidth="1"/>
    <col min="5" max="5" width="10.00390625" style="1" customWidth="1"/>
    <col min="6" max="6" width="11.00390625" style="2" customWidth="1"/>
    <col min="7" max="7" width="9.7109375" style="2" customWidth="1"/>
    <col min="8" max="8" width="10.8515625" style="1" customWidth="1"/>
    <col min="9" max="9" width="10.140625" style="1" customWidth="1"/>
    <col min="10" max="10" width="11.421875" style="1" customWidth="1"/>
    <col min="11" max="11" width="12.8515625" style="1" customWidth="1"/>
    <col min="12" max="12" width="12.8515625" style="83" customWidth="1"/>
    <col min="13" max="13" width="11.7109375" style="83" customWidth="1"/>
    <col min="14" max="16384" width="11.7109375" style="1" customWidth="1"/>
  </cols>
  <sheetData>
    <row r="1" spans="1:10" ht="12.75">
      <c r="A1" s="90" t="s">
        <v>89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2.7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ht="12.75">
      <c r="A3" s="90" t="s">
        <v>1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2.75">
      <c r="A4" s="90" t="s">
        <v>2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2.75">
      <c r="A5" s="90" t="s">
        <v>105</v>
      </c>
      <c r="B5" s="90"/>
      <c r="C5" s="90"/>
      <c r="D5" s="90"/>
      <c r="E5" s="90"/>
      <c r="F5" s="90"/>
      <c r="G5" s="90"/>
      <c r="H5" s="90"/>
      <c r="I5" s="90"/>
      <c r="J5" s="90"/>
    </row>
    <row r="7" spans="1:16" ht="12.75">
      <c r="A7" s="1" t="s">
        <v>3</v>
      </c>
      <c r="J7" s="3">
        <v>1</v>
      </c>
      <c r="K7" s="3"/>
      <c r="L7" s="84"/>
      <c r="M7" s="84"/>
      <c r="N7" s="3"/>
      <c r="O7" s="3"/>
      <c r="P7" s="3"/>
    </row>
    <row r="8" spans="1:10" ht="13.5" customHeight="1">
      <c r="A8" s="91" t="s">
        <v>4</v>
      </c>
      <c r="B8" s="92" t="s">
        <v>5</v>
      </c>
      <c r="C8" s="92" t="s">
        <v>6</v>
      </c>
      <c r="D8" s="93" t="s">
        <v>7</v>
      </c>
      <c r="E8" s="93"/>
      <c r="F8" s="93"/>
      <c r="G8" s="93"/>
      <c r="H8" s="93"/>
      <c r="I8" s="93"/>
      <c r="J8" s="94" t="s">
        <v>8</v>
      </c>
    </row>
    <row r="9" spans="1:10" ht="12" customHeight="1">
      <c r="A9" s="91"/>
      <c r="B9" s="92"/>
      <c r="C9" s="92"/>
      <c r="D9" s="95" t="s">
        <v>9</v>
      </c>
      <c r="E9" s="95"/>
      <c r="F9" s="4" t="s">
        <v>10</v>
      </c>
      <c r="G9" s="92" t="s">
        <v>11</v>
      </c>
      <c r="H9" s="92"/>
      <c r="I9" s="5" t="s">
        <v>12</v>
      </c>
      <c r="J9" s="94"/>
    </row>
    <row r="10" spans="1:13" s="10" customFormat="1" ht="12.75">
      <c r="A10" s="6" t="s">
        <v>13</v>
      </c>
      <c r="B10" s="7">
        <f>B11+B38</f>
        <v>435000</v>
      </c>
      <c r="C10" s="7">
        <f>C11+C38</f>
        <v>448500</v>
      </c>
      <c r="D10" s="96">
        <f>D11+D38</f>
        <v>67378.49</v>
      </c>
      <c r="E10" s="96"/>
      <c r="F10" s="8">
        <f>D10/C10*100</f>
        <v>15.023074693422519</v>
      </c>
      <c r="G10" s="96">
        <f>G11+G38</f>
        <v>432662.18</v>
      </c>
      <c r="H10" s="96"/>
      <c r="I10" s="8">
        <f>G10/C10*100</f>
        <v>96.46871348940914</v>
      </c>
      <c r="J10" s="9">
        <f aca="true" t="shared" si="0" ref="J10:J50">C10-G10</f>
        <v>15837.820000000007</v>
      </c>
      <c r="L10" s="83"/>
      <c r="M10" s="83"/>
    </row>
    <row r="11" spans="1:13" s="10" customFormat="1" ht="12.75">
      <c r="A11" s="74" t="s">
        <v>14</v>
      </c>
      <c r="B11" s="51">
        <f>B12+B15+B17+B20+B23+B27+B33</f>
        <v>435000</v>
      </c>
      <c r="C11" s="51">
        <f>C12+C15+C17+C20+C23+C27+C33</f>
        <v>448500</v>
      </c>
      <c r="D11" s="97">
        <f>D12+D15+D17+D20+D23+D27+D33</f>
        <v>67378.49</v>
      </c>
      <c r="E11" s="97"/>
      <c r="F11" s="19">
        <f>D11/C11*100</f>
        <v>15.023074693422519</v>
      </c>
      <c r="G11" s="97">
        <f>G12+G15+G17+G20+G23+G27+G33</f>
        <v>432662.18</v>
      </c>
      <c r="H11" s="97"/>
      <c r="I11" s="19">
        <f>G11/C11*100</f>
        <v>96.46871348940914</v>
      </c>
      <c r="J11" s="20">
        <f t="shared" si="0"/>
        <v>15837.820000000007</v>
      </c>
      <c r="L11" s="83"/>
      <c r="M11" s="83"/>
    </row>
    <row r="12" spans="1:10" ht="12.75">
      <c r="A12" s="11" t="s">
        <v>94</v>
      </c>
      <c r="B12" s="12">
        <v>0</v>
      </c>
      <c r="C12" s="12">
        <f>C13+C14</f>
        <v>0</v>
      </c>
      <c r="D12" s="98">
        <f>D13+D14</f>
        <v>0</v>
      </c>
      <c r="E12" s="98"/>
      <c r="F12" s="13">
        <v>0</v>
      </c>
      <c r="G12" s="98">
        <f>G13+G14</f>
        <v>0</v>
      </c>
      <c r="H12" s="98"/>
      <c r="I12" s="13">
        <v>0</v>
      </c>
      <c r="J12" s="14">
        <f t="shared" si="0"/>
        <v>0</v>
      </c>
    </row>
    <row r="13" spans="1:10" ht="12.75">
      <c r="A13" s="11" t="s">
        <v>16</v>
      </c>
      <c r="B13" s="12">
        <v>0</v>
      </c>
      <c r="C13" s="12">
        <v>0</v>
      </c>
      <c r="D13" s="98">
        <v>0</v>
      </c>
      <c r="E13" s="98"/>
      <c r="F13" s="13">
        <v>0</v>
      </c>
      <c r="G13" s="98">
        <v>0</v>
      </c>
      <c r="H13" s="98"/>
      <c r="I13" s="13">
        <v>0</v>
      </c>
      <c r="J13" s="14">
        <f t="shared" si="0"/>
        <v>0</v>
      </c>
    </row>
    <row r="14" spans="1:10" ht="12.75">
      <c r="A14" s="11" t="s">
        <v>17</v>
      </c>
      <c r="B14" s="12">
        <v>0</v>
      </c>
      <c r="C14" s="12">
        <v>0</v>
      </c>
      <c r="D14" s="98">
        <v>0</v>
      </c>
      <c r="E14" s="98"/>
      <c r="F14" s="13">
        <v>0</v>
      </c>
      <c r="G14" s="98">
        <v>0</v>
      </c>
      <c r="H14" s="98"/>
      <c r="I14" s="13">
        <v>0</v>
      </c>
      <c r="J14" s="14">
        <f t="shared" si="0"/>
        <v>0</v>
      </c>
    </row>
    <row r="15" spans="1:13" s="10" customFormat="1" ht="12.75">
      <c r="A15" s="74" t="s">
        <v>102</v>
      </c>
      <c r="B15" s="51">
        <f>B16</f>
        <v>0</v>
      </c>
      <c r="C15" s="51">
        <f>C16</f>
        <v>0</v>
      </c>
      <c r="D15" s="97">
        <f>D16</f>
        <v>0</v>
      </c>
      <c r="E15" s="97"/>
      <c r="F15" s="19">
        <v>0</v>
      </c>
      <c r="G15" s="97">
        <f>G16</f>
        <v>0</v>
      </c>
      <c r="H15" s="97"/>
      <c r="I15" s="19">
        <v>0</v>
      </c>
      <c r="J15" s="20">
        <f t="shared" si="0"/>
        <v>0</v>
      </c>
      <c r="L15" s="83"/>
      <c r="M15" s="83"/>
    </row>
    <row r="16" spans="1:10" ht="12.75">
      <c r="A16" s="11" t="s">
        <v>18</v>
      </c>
      <c r="B16" s="12">
        <v>0</v>
      </c>
      <c r="C16" s="12">
        <v>0</v>
      </c>
      <c r="D16" s="98">
        <v>0</v>
      </c>
      <c r="E16" s="98"/>
      <c r="F16" s="13">
        <v>0</v>
      </c>
      <c r="G16" s="98">
        <v>0</v>
      </c>
      <c r="H16" s="98"/>
      <c r="I16" s="13">
        <v>0</v>
      </c>
      <c r="J16" s="14">
        <f t="shared" si="0"/>
        <v>0</v>
      </c>
    </row>
    <row r="17" spans="1:13" s="10" customFormat="1" ht="12.75">
      <c r="A17" s="74" t="s">
        <v>19</v>
      </c>
      <c r="B17" s="51">
        <f>B18+B19</f>
        <v>56600</v>
      </c>
      <c r="C17" s="51">
        <f>C18+C19</f>
        <v>56600</v>
      </c>
      <c r="D17" s="97">
        <f>D18+D19</f>
        <v>11337.21</v>
      </c>
      <c r="E17" s="97"/>
      <c r="F17" s="19">
        <f>D17/C17*100</f>
        <v>20.030406360424028</v>
      </c>
      <c r="G17" s="97">
        <f>G18+G19</f>
        <v>64809.52</v>
      </c>
      <c r="H17" s="97"/>
      <c r="I17" s="19">
        <f>G17/C17*100</f>
        <v>114.50445229681978</v>
      </c>
      <c r="J17" s="20">
        <f t="shared" si="0"/>
        <v>-8209.519999999997</v>
      </c>
      <c r="L17" s="83"/>
      <c r="M17" s="83"/>
    </row>
    <row r="18" spans="1:11" ht="12.75">
      <c r="A18" s="11" t="s">
        <v>95</v>
      </c>
      <c r="B18" s="12">
        <v>53500</v>
      </c>
      <c r="C18" s="12">
        <v>53500</v>
      </c>
      <c r="D18" s="98">
        <v>9960.4</v>
      </c>
      <c r="E18" s="98"/>
      <c r="F18" s="13">
        <f>D18/C18*100</f>
        <v>18.617570093457942</v>
      </c>
      <c r="G18" s="98">
        <v>56337.39</v>
      </c>
      <c r="H18" s="98"/>
      <c r="I18" s="13">
        <f>G18/C18*100</f>
        <v>105.30353271028036</v>
      </c>
      <c r="J18" s="14">
        <f t="shared" si="0"/>
        <v>-2837.3899999999994</v>
      </c>
      <c r="K18" s="82"/>
    </row>
    <row r="19" spans="1:10" ht="12.75">
      <c r="A19" s="11" t="s">
        <v>96</v>
      </c>
      <c r="B19" s="12">
        <v>3100</v>
      </c>
      <c r="C19" s="12">
        <v>3100</v>
      </c>
      <c r="D19" s="98">
        <v>1376.81</v>
      </c>
      <c r="E19" s="98"/>
      <c r="F19" s="13">
        <f>D19/C19*100</f>
        <v>44.413225806451614</v>
      </c>
      <c r="G19" s="98">
        <v>8472.13</v>
      </c>
      <c r="H19" s="98"/>
      <c r="I19" s="13">
        <f>G19/C19*100</f>
        <v>273.2945161290322</v>
      </c>
      <c r="J19" s="14">
        <f t="shared" si="0"/>
        <v>-5372.129999999999</v>
      </c>
    </row>
    <row r="20" spans="1:13" s="10" customFormat="1" ht="12.75">
      <c r="A20" s="74" t="s">
        <v>20</v>
      </c>
      <c r="B20" s="51">
        <f>B21+B22</f>
        <v>0</v>
      </c>
      <c r="C20" s="51">
        <f>C21+C22</f>
        <v>0</v>
      </c>
      <c r="D20" s="97">
        <f>D21+D22</f>
        <v>0</v>
      </c>
      <c r="E20" s="97"/>
      <c r="F20" s="19">
        <v>0</v>
      </c>
      <c r="G20" s="97">
        <f>G21+G22</f>
        <v>0</v>
      </c>
      <c r="H20" s="97"/>
      <c r="I20" s="19">
        <v>0</v>
      </c>
      <c r="J20" s="20">
        <f t="shared" si="0"/>
        <v>0</v>
      </c>
      <c r="L20" s="83"/>
      <c r="M20" s="83"/>
    </row>
    <row r="21" spans="1:10" ht="12.75">
      <c r="A21" s="11" t="s">
        <v>21</v>
      </c>
      <c r="B21" s="12">
        <v>0</v>
      </c>
      <c r="C21" s="12">
        <v>0</v>
      </c>
      <c r="D21" s="98">
        <v>0</v>
      </c>
      <c r="E21" s="98"/>
      <c r="F21" s="13">
        <v>0</v>
      </c>
      <c r="G21" s="98">
        <v>0</v>
      </c>
      <c r="H21" s="98"/>
      <c r="I21" s="13">
        <v>0</v>
      </c>
      <c r="J21" s="14">
        <f t="shared" si="0"/>
        <v>0</v>
      </c>
    </row>
    <row r="22" spans="1:10" ht="12.75">
      <c r="A22" s="11" t="s">
        <v>22</v>
      </c>
      <c r="B22" s="12">
        <v>0</v>
      </c>
      <c r="C22" s="12">
        <v>0</v>
      </c>
      <c r="D22" s="98">
        <v>0</v>
      </c>
      <c r="E22" s="98"/>
      <c r="F22" s="13">
        <v>0</v>
      </c>
      <c r="G22" s="98">
        <v>0</v>
      </c>
      <c r="H22" s="98"/>
      <c r="I22" s="13">
        <v>0</v>
      </c>
      <c r="J22" s="14">
        <f t="shared" si="0"/>
        <v>0</v>
      </c>
    </row>
    <row r="23" spans="1:13" s="10" customFormat="1" ht="12.75">
      <c r="A23" s="74" t="s">
        <v>23</v>
      </c>
      <c r="B23" s="51">
        <f>B24+B25+B26</f>
        <v>0</v>
      </c>
      <c r="C23" s="51">
        <f>C24+C25+C26</f>
        <v>13500</v>
      </c>
      <c r="D23" s="111">
        <f>D24+D25+D26</f>
        <v>12000</v>
      </c>
      <c r="E23" s="112"/>
      <c r="F23" s="19">
        <f>D23/C23*100</f>
        <v>88.88888888888889</v>
      </c>
      <c r="G23" s="97">
        <f>G24+G25+G26</f>
        <v>13500</v>
      </c>
      <c r="H23" s="97"/>
      <c r="I23" s="19">
        <f>G23/C23*100</f>
        <v>100</v>
      </c>
      <c r="J23" s="20">
        <f t="shared" si="0"/>
        <v>0</v>
      </c>
      <c r="L23" s="83"/>
      <c r="M23" s="83"/>
    </row>
    <row r="24" spans="1:10" ht="12.75">
      <c r="A24" s="11" t="s">
        <v>24</v>
      </c>
      <c r="B24" s="12">
        <v>0</v>
      </c>
      <c r="C24" s="12">
        <v>0</v>
      </c>
      <c r="D24" s="98">
        <v>0</v>
      </c>
      <c r="E24" s="98"/>
      <c r="F24" s="13">
        <v>0</v>
      </c>
      <c r="G24" s="98">
        <v>0</v>
      </c>
      <c r="H24" s="98"/>
      <c r="I24" s="13">
        <v>0</v>
      </c>
      <c r="J24" s="14">
        <f t="shared" si="0"/>
        <v>0</v>
      </c>
    </row>
    <row r="25" spans="1:10" ht="12.75">
      <c r="A25" s="11" t="s">
        <v>104</v>
      </c>
      <c r="B25" s="12">
        <v>0</v>
      </c>
      <c r="C25" s="12">
        <v>13500</v>
      </c>
      <c r="D25" s="88">
        <v>12000</v>
      </c>
      <c r="E25" s="89"/>
      <c r="F25" s="13">
        <f>D25/C25*100</f>
        <v>88.88888888888889</v>
      </c>
      <c r="G25" s="88">
        <v>13500</v>
      </c>
      <c r="H25" s="89"/>
      <c r="I25" s="13">
        <f>G25/C25*100</f>
        <v>100</v>
      </c>
      <c r="J25" s="14">
        <f t="shared" si="0"/>
        <v>0</v>
      </c>
    </row>
    <row r="26" spans="1:10" ht="12.75">
      <c r="A26" s="11" t="s">
        <v>25</v>
      </c>
      <c r="B26" s="12">
        <v>0</v>
      </c>
      <c r="C26" s="12">
        <v>0</v>
      </c>
      <c r="D26" s="98">
        <v>0</v>
      </c>
      <c r="E26" s="98"/>
      <c r="F26" s="13">
        <v>0</v>
      </c>
      <c r="G26" s="98">
        <v>0</v>
      </c>
      <c r="H26" s="98"/>
      <c r="I26" s="13">
        <v>0</v>
      </c>
      <c r="J26" s="14">
        <f t="shared" si="0"/>
        <v>0</v>
      </c>
    </row>
    <row r="27" spans="1:13" s="10" customFormat="1" ht="12.75">
      <c r="A27" s="74" t="s">
        <v>26</v>
      </c>
      <c r="B27" s="51">
        <f>B28+B29+B30+B31+B32</f>
        <v>378000</v>
      </c>
      <c r="C27" s="51">
        <f>C28+C29+C30+C31+C32</f>
        <v>378000</v>
      </c>
      <c r="D27" s="97">
        <f>D28+D29+D30+D31+D32</f>
        <v>41666.66</v>
      </c>
      <c r="E27" s="97"/>
      <c r="F27" s="19">
        <f>D27/C27*100</f>
        <v>11.022925925925927</v>
      </c>
      <c r="G27" s="97">
        <f>G28+G29+G30+G31+G32</f>
        <v>346707.73</v>
      </c>
      <c r="H27" s="97"/>
      <c r="I27" s="19">
        <f>G27/C27*100</f>
        <v>91.72162169312169</v>
      </c>
      <c r="J27" s="20">
        <f t="shared" si="0"/>
        <v>31292.27000000002</v>
      </c>
      <c r="L27" s="83"/>
      <c r="M27" s="83"/>
    </row>
    <row r="28" spans="1:10" ht="12.75">
      <c r="A28" s="11" t="s">
        <v>97</v>
      </c>
      <c r="B28" s="12">
        <v>0</v>
      </c>
      <c r="C28" s="12">
        <v>0</v>
      </c>
      <c r="D28" s="98">
        <v>0</v>
      </c>
      <c r="E28" s="98"/>
      <c r="F28" s="13">
        <v>0</v>
      </c>
      <c r="G28" s="98">
        <v>0</v>
      </c>
      <c r="H28" s="98"/>
      <c r="I28" s="13">
        <v>0</v>
      </c>
      <c r="J28" s="14">
        <f t="shared" si="0"/>
        <v>0</v>
      </c>
    </row>
    <row r="29" spans="1:10" ht="12.75">
      <c r="A29" s="11" t="s">
        <v>99</v>
      </c>
      <c r="B29" s="12">
        <v>0</v>
      </c>
      <c r="C29" s="12">
        <v>0</v>
      </c>
      <c r="D29" s="98">
        <v>0</v>
      </c>
      <c r="E29" s="98"/>
      <c r="F29" s="13">
        <v>0</v>
      </c>
      <c r="G29" s="98">
        <v>0</v>
      </c>
      <c r="H29" s="98"/>
      <c r="I29" s="13">
        <v>0</v>
      </c>
      <c r="J29" s="14">
        <f t="shared" si="0"/>
        <v>0</v>
      </c>
    </row>
    <row r="30" spans="1:10" ht="12.75">
      <c r="A30" s="11" t="s">
        <v>98</v>
      </c>
      <c r="B30" s="12">
        <v>198000</v>
      </c>
      <c r="C30" s="12">
        <v>198000</v>
      </c>
      <c r="D30" s="88">
        <v>15000</v>
      </c>
      <c r="E30" s="89"/>
      <c r="F30" s="13">
        <f>D30/C30*100</f>
        <v>7.575757575757576</v>
      </c>
      <c r="G30" s="88">
        <v>220041.08</v>
      </c>
      <c r="H30" s="89"/>
      <c r="I30" s="13">
        <f>G30/C30*100</f>
        <v>111.1318585858586</v>
      </c>
      <c r="J30" s="14">
        <f t="shared" si="0"/>
        <v>-22041.079999999987</v>
      </c>
    </row>
    <row r="31" spans="1:10" ht="12.75">
      <c r="A31" s="11" t="s">
        <v>28</v>
      </c>
      <c r="B31" s="12">
        <v>0</v>
      </c>
      <c r="C31" s="12">
        <v>0</v>
      </c>
      <c r="D31" s="98">
        <v>0</v>
      </c>
      <c r="E31" s="98"/>
      <c r="F31" s="13">
        <v>0</v>
      </c>
      <c r="G31" s="98">
        <v>0</v>
      </c>
      <c r="H31" s="98"/>
      <c r="I31" s="13">
        <v>0</v>
      </c>
      <c r="J31" s="14">
        <f t="shared" si="0"/>
        <v>0</v>
      </c>
    </row>
    <row r="32" spans="1:10" ht="12.75">
      <c r="A32" s="11" t="s">
        <v>29</v>
      </c>
      <c r="B32" s="12">
        <v>180000</v>
      </c>
      <c r="C32" s="12">
        <v>180000</v>
      </c>
      <c r="D32" s="98">
        <v>26666.66</v>
      </c>
      <c r="E32" s="98"/>
      <c r="F32" s="13">
        <f>D32/C32*100</f>
        <v>14.814811111111112</v>
      </c>
      <c r="G32" s="98">
        <v>126666.65</v>
      </c>
      <c r="H32" s="98"/>
      <c r="I32" s="13">
        <f>G32/C32*100</f>
        <v>70.37036111111111</v>
      </c>
      <c r="J32" s="14">
        <f t="shared" si="0"/>
        <v>53333.350000000006</v>
      </c>
    </row>
    <row r="33" spans="1:13" s="10" customFormat="1" ht="12.75">
      <c r="A33" s="74" t="s">
        <v>30</v>
      </c>
      <c r="B33" s="51">
        <f>B34+B35+B36+B37</f>
        <v>400</v>
      </c>
      <c r="C33" s="51">
        <f>C34+C35+C36+C37</f>
        <v>400</v>
      </c>
      <c r="D33" s="97">
        <f>D34+D35+D36+D37</f>
        <v>2374.62</v>
      </c>
      <c r="E33" s="97"/>
      <c r="F33" s="13">
        <f>D33/C33*100</f>
        <v>593.655</v>
      </c>
      <c r="G33" s="97">
        <f>G34+G35+G36+G37</f>
        <v>7644.93</v>
      </c>
      <c r="H33" s="97"/>
      <c r="I33" s="13">
        <f>G33/C33*100</f>
        <v>1911.2325000000003</v>
      </c>
      <c r="J33" s="20">
        <f t="shared" si="0"/>
        <v>-7244.93</v>
      </c>
      <c r="L33" s="83"/>
      <c r="M33" s="83"/>
    </row>
    <row r="34" spans="1:10" ht="12.75">
      <c r="A34" s="11" t="s">
        <v>100</v>
      </c>
      <c r="B34" s="12">
        <v>0</v>
      </c>
      <c r="C34" s="12">
        <v>0</v>
      </c>
      <c r="D34" s="98">
        <v>0</v>
      </c>
      <c r="E34" s="98"/>
      <c r="F34" s="13">
        <v>0</v>
      </c>
      <c r="G34" s="98">
        <v>0</v>
      </c>
      <c r="H34" s="98"/>
      <c r="I34" s="13">
        <v>0</v>
      </c>
      <c r="J34" s="14">
        <f t="shared" si="0"/>
        <v>0</v>
      </c>
    </row>
    <row r="35" spans="1:10" ht="12.75">
      <c r="A35" s="11" t="s">
        <v>31</v>
      </c>
      <c r="B35" s="12">
        <v>0</v>
      </c>
      <c r="C35" s="12">
        <v>0</v>
      </c>
      <c r="D35" s="98">
        <v>0</v>
      </c>
      <c r="E35" s="98"/>
      <c r="F35" s="13">
        <v>0</v>
      </c>
      <c r="G35" s="98">
        <v>0</v>
      </c>
      <c r="H35" s="98"/>
      <c r="I35" s="13">
        <v>0</v>
      </c>
      <c r="J35" s="14">
        <f t="shared" si="0"/>
        <v>0</v>
      </c>
    </row>
    <row r="36" spans="1:10" ht="12.75">
      <c r="A36" s="11" t="s">
        <v>32</v>
      </c>
      <c r="B36" s="12">
        <v>0</v>
      </c>
      <c r="C36" s="12">
        <v>0</v>
      </c>
      <c r="D36" s="98">
        <v>0</v>
      </c>
      <c r="E36" s="98"/>
      <c r="F36" s="13">
        <v>0</v>
      </c>
      <c r="G36" s="98">
        <v>0</v>
      </c>
      <c r="H36" s="98"/>
      <c r="I36" s="13">
        <v>0</v>
      </c>
      <c r="J36" s="14">
        <f t="shared" si="0"/>
        <v>0</v>
      </c>
    </row>
    <row r="37" spans="1:10" ht="12.75">
      <c r="A37" s="15" t="s">
        <v>33</v>
      </c>
      <c r="B37" s="16">
        <v>400</v>
      </c>
      <c r="C37" s="16">
        <v>400</v>
      </c>
      <c r="D37" s="98">
        <v>2374.62</v>
      </c>
      <c r="E37" s="98"/>
      <c r="F37" s="13">
        <v>0</v>
      </c>
      <c r="G37" s="98">
        <v>7644.93</v>
      </c>
      <c r="H37" s="98"/>
      <c r="I37" s="13">
        <f>G37/C37*100</f>
        <v>1911.2325000000003</v>
      </c>
      <c r="J37" s="14">
        <f t="shared" si="0"/>
        <v>-7244.93</v>
      </c>
    </row>
    <row r="38" spans="1:13" s="10" customFormat="1" ht="12.75">
      <c r="A38" s="17" t="s">
        <v>34</v>
      </c>
      <c r="B38" s="18">
        <f>B39+B42+B44</f>
        <v>0</v>
      </c>
      <c r="C38" s="18">
        <f>C39+C42+C44</f>
        <v>0</v>
      </c>
      <c r="D38" s="97">
        <f>D39+D42+D44</f>
        <v>0</v>
      </c>
      <c r="E38" s="97"/>
      <c r="F38" s="19">
        <v>0</v>
      </c>
      <c r="G38" s="97">
        <f>G39+G42+G44</f>
        <v>0</v>
      </c>
      <c r="H38" s="97"/>
      <c r="I38" s="19">
        <v>0</v>
      </c>
      <c r="J38" s="20">
        <f t="shared" si="0"/>
        <v>0</v>
      </c>
      <c r="L38" s="83"/>
      <c r="M38" s="83"/>
    </row>
    <row r="39" spans="1:10" ht="12.75">
      <c r="A39" s="15" t="s">
        <v>35</v>
      </c>
      <c r="B39" s="16">
        <f>B40+B41</f>
        <v>0</v>
      </c>
      <c r="C39" s="16">
        <f>C40+C41</f>
        <v>0</v>
      </c>
      <c r="D39" s="98">
        <f>D40+D41</f>
        <v>0</v>
      </c>
      <c r="E39" s="98"/>
      <c r="F39" s="13">
        <v>0</v>
      </c>
      <c r="G39" s="98">
        <f>G40+G41</f>
        <v>0</v>
      </c>
      <c r="H39" s="98"/>
      <c r="I39" s="13">
        <v>0</v>
      </c>
      <c r="J39" s="14">
        <f t="shared" si="0"/>
        <v>0</v>
      </c>
    </row>
    <row r="40" spans="1:10" ht="12.75">
      <c r="A40" s="15" t="s">
        <v>36</v>
      </c>
      <c r="B40" s="16">
        <v>0</v>
      </c>
      <c r="C40" s="16">
        <v>0</v>
      </c>
      <c r="D40" s="98">
        <v>0</v>
      </c>
      <c r="E40" s="98"/>
      <c r="F40" s="13">
        <v>0</v>
      </c>
      <c r="G40" s="98">
        <v>0</v>
      </c>
      <c r="H40" s="98"/>
      <c r="I40" s="13">
        <v>0</v>
      </c>
      <c r="J40" s="14">
        <f t="shared" si="0"/>
        <v>0</v>
      </c>
    </row>
    <row r="41" spans="1:10" ht="12.75">
      <c r="A41" s="15" t="s">
        <v>37</v>
      </c>
      <c r="B41" s="16">
        <v>0</v>
      </c>
      <c r="C41" s="16">
        <v>0</v>
      </c>
      <c r="D41" s="98">
        <v>0</v>
      </c>
      <c r="E41" s="98"/>
      <c r="F41" s="13">
        <v>0</v>
      </c>
      <c r="G41" s="98">
        <v>0</v>
      </c>
      <c r="H41" s="98"/>
      <c r="I41" s="13">
        <v>0</v>
      </c>
      <c r="J41" s="14">
        <f t="shared" si="0"/>
        <v>0</v>
      </c>
    </row>
    <row r="42" spans="1:10" ht="12.75">
      <c r="A42" s="15" t="s">
        <v>38</v>
      </c>
      <c r="B42" s="16">
        <f>B43</f>
        <v>0</v>
      </c>
      <c r="C42" s="16">
        <f>C43</f>
        <v>0</v>
      </c>
      <c r="D42" s="98">
        <f>D43</f>
        <v>0</v>
      </c>
      <c r="E42" s="98"/>
      <c r="F42" s="13">
        <v>0</v>
      </c>
      <c r="G42" s="98">
        <f>G43</f>
        <v>0</v>
      </c>
      <c r="H42" s="98"/>
      <c r="I42" s="13">
        <v>0</v>
      </c>
      <c r="J42" s="14">
        <f t="shared" si="0"/>
        <v>0</v>
      </c>
    </row>
    <row r="43" spans="1:10" ht="12.75">
      <c r="A43" s="15" t="s">
        <v>39</v>
      </c>
      <c r="B43" s="16">
        <v>0</v>
      </c>
      <c r="C43" s="16">
        <v>0</v>
      </c>
      <c r="D43" s="98">
        <v>0</v>
      </c>
      <c r="E43" s="98"/>
      <c r="F43" s="13">
        <v>0</v>
      </c>
      <c r="G43" s="98">
        <v>0</v>
      </c>
      <c r="H43" s="98"/>
      <c r="I43" s="13">
        <v>0</v>
      </c>
      <c r="J43" s="14">
        <f t="shared" si="0"/>
        <v>0</v>
      </c>
    </row>
    <row r="44" spans="1:13" s="10" customFormat="1" ht="12.75">
      <c r="A44" s="17" t="s">
        <v>40</v>
      </c>
      <c r="B44" s="18">
        <f>B45+B46</f>
        <v>0</v>
      </c>
      <c r="C44" s="18">
        <f>C45+C46</f>
        <v>0</v>
      </c>
      <c r="D44" s="97">
        <f>D45+D46</f>
        <v>0</v>
      </c>
      <c r="E44" s="97"/>
      <c r="F44" s="19">
        <v>0</v>
      </c>
      <c r="G44" s="97">
        <f>G45+G46</f>
        <v>0</v>
      </c>
      <c r="H44" s="97"/>
      <c r="I44" s="19">
        <v>0</v>
      </c>
      <c r="J44" s="20">
        <f t="shared" si="0"/>
        <v>0</v>
      </c>
      <c r="L44" s="83"/>
      <c r="M44" s="83"/>
    </row>
    <row r="45" spans="1:10" ht="12.75">
      <c r="A45" s="15" t="s">
        <v>27</v>
      </c>
      <c r="B45" s="16">
        <v>0</v>
      </c>
      <c r="C45" s="16">
        <v>0</v>
      </c>
      <c r="D45" s="98">
        <v>0</v>
      </c>
      <c r="E45" s="98"/>
      <c r="F45" s="13">
        <v>0</v>
      </c>
      <c r="G45" s="98">
        <v>0</v>
      </c>
      <c r="H45" s="98"/>
      <c r="I45" s="13">
        <v>0</v>
      </c>
      <c r="J45" s="14">
        <f t="shared" si="0"/>
        <v>0</v>
      </c>
    </row>
    <row r="46" spans="1:10" ht="12.75">
      <c r="A46" s="15" t="s">
        <v>29</v>
      </c>
      <c r="B46" s="16">
        <v>0</v>
      </c>
      <c r="C46" s="16">
        <v>0</v>
      </c>
      <c r="D46" s="98">
        <v>0</v>
      </c>
      <c r="E46" s="98"/>
      <c r="F46" s="13">
        <v>0</v>
      </c>
      <c r="G46" s="98">
        <v>0</v>
      </c>
      <c r="H46" s="98"/>
      <c r="I46" s="13">
        <v>0</v>
      </c>
      <c r="J46" s="14">
        <f t="shared" si="0"/>
        <v>0</v>
      </c>
    </row>
    <row r="47" spans="1:13" s="10" customFormat="1" ht="12.75">
      <c r="A47" s="17" t="s">
        <v>41</v>
      </c>
      <c r="B47" s="18">
        <f aca="true" t="shared" si="1" ref="B47:D48">B48</f>
        <v>0</v>
      </c>
      <c r="C47" s="18">
        <f t="shared" si="1"/>
        <v>0</v>
      </c>
      <c r="D47" s="97">
        <f t="shared" si="1"/>
        <v>0</v>
      </c>
      <c r="E47" s="97"/>
      <c r="F47" s="19">
        <v>0</v>
      </c>
      <c r="G47" s="97">
        <f>G48</f>
        <v>0</v>
      </c>
      <c r="H47" s="97"/>
      <c r="I47" s="19">
        <v>0</v>
      </c>
      <c r="J47" s="20">
        <f t="shared" si="0"/>
        <v>0</v>
      </c>
      <c r="L47" s="83"/>
      <c r="M47" s="83"/>
    </row>
    <row r="48" spans="1:10" ht="12.75">
      <c r="A48" s="15" t="s">
        <v>14</v>
      </c>
      <c r="B48" s="16">
        <f t="shared" si="1"/>
        <v>0</v>
      </c>
      <c r="C48" s="16">
        <f t="shared" si="1"/>
        <v>0</v>
      </c>
      <c r="D48" s="98">
        <f t="shared" si="1"/>
        <v>0</v>
      </c>
      <c r="E48" s="98"/>
      <c r="F48" s="13">
        <v>0</v>
      </c>
      <c r="G48" s="98">
        <f>G49</f>
        <v>0</v>
      </c>
      <c r="H48" s="98"/>
      <c r="I48" s="13">
        <v>0</v>
      </c>
      <c r="J48" s="14">
        <f t="shared" si="0"/>
        <v>0</v>
      </c>
    </row>
    <row r="49" spans="1:10" ht="12.75">
      <c r="A49" s="21" t="s">
        <v>15</v>
      </c>
      <c r="B49" s="22">
        <v>0</v>
      </c>
      <c r="C49" s="22">
        <v>0</v>
      </c>
      <c r="D49" s="98">
        <v>0</v>
      </c>
      <c r="E49" s="98"/>
      <c r="F49" s="13">
        <v>0</v>
      </c>
      <c r="G49" s="98">
        <v>0</v>
      </c>
      <c r="H49" s="98"/>
      <c r="I49" s="13">
        <v>0</v>
      </c>
      <c r="J49" s="14">
        <f t="shared" si="0"/>
        <v>0</v>
      </c>
    </row>
    <row r="50" spans="1:10" ht="12.75">
      <c r="A50" s="23" t="s">
        <v>42</v>
      </c>
      <c r="B50" s="24">
        <f>B47+B10</f>
        <v>435000</v>
      </c>
      <c r="C50" s="24">
        <f>C47+C10</f>
        <v>448500</v>
      </c>
      <c r="D50" s="99">
        <f>D10+D47</f>
        <v>67378.49</v>
      </c>
      <c r="E50" s="99"/>
      <c r="F50" s="25">
        <f>D50/C50*100</f>
        <v>15.023074693422519</v>
      </c>
      <c r="G50" s="99">
        <f>G10+G47</f>
        <v>432662.18</v>
      </c>
      <c r="H50" s="99"/>
      <c r="I50" s="25">
        <f>G50/C50*100</f>
        <v>96.46871348940914</v>
      </c>
      <c r="J50" s="26">
        <f t="shared" si="0"/>
        <v>15837.820000000007</v>
      </c>
    </row>
    <row r="51" spans="1:13" s="31" customFormat="1" ht="12.75">
      <c r="A51" s="27" t="s">
        <v>43</v>
      </c>
      <c r="B51" s="28">
        <v>0</v>
      </c>
      <c r="C51" s="28">
        <v>0</v>
      </c>
      <c r="D51" s="100">
        <v>0</v>
      </c>
      <c r="E51" s="100"/>
      <c r="F51" s="29">
        <v>0</v>
      </c>
      <c r="G51" s="100">
        <v>0</v>
      </c>
      <c r="H51" s="100"/>
      <c r="I51" s="28">
        <v>0</v>
      </c>
      <c r="J51" s="29">
        <v>0</v>
      </c>
      <c r="K51" s="30"/>
      <c r="L51" s="83"/>
      <c r="M51" s="83"/>
    </row>
    <row r="52" spans="1:13" s="31" customFormat="1" ht="12.75">
      <c r="A52" s="32" t="s">
        <v>44</v>
      </c>
      <c r="B52" s="33">
        <v>0</v>
      </c>
      <c r="C52" s="33">
        <v>0</v>
      </c>
      <c r="D52" s="101">
        <v>0</v>
      </c>
      <c r="E52" s="101"/>
      <c r="F52" s="34">
        <v>0</v>
      </c>
      <c r="G52" s="101">
        <v>0</v>
      </c>
      <c r="H52" s="101"/>
      <c r="I52" s="33">
        <v>0</v>
      </c>
      <c r="J52" s="34">
        <v>0</v>
      </c>
      <c r="K52" s="30"/>
      <c r="L52" s="83"/>
      <c r="M52" s="83"/>
    </row>
    <row r="53" spans="1:13" s="31" customFormat="1" ht="12.75">
      <c r="A53" s="32" t="s">
        <v>45</v>
      </c>
      <c r="B53" s="33">
        <v>0</v>
      </c>
      <c r="C53" s="33">
        <v>0</v>
      </c>
      <c r="D53" s="101">
        <v>0</v>
      </c>
      <c r="E53" s="101"/>
      <c r="F53" s="34">
        <v>0</v>
      </c>
      <c r="G53" s="101">
        <v>0</v>
      </c>
      <c r="H53" s="101"/>
      <c r="I53" s="33">
        <v>0</v>
      </c>
      <c r="J53" s="34">
        <v>0</v>
      </c>
      <c r="K53" s="30"/>
      <c r="L53" s="83"/>
      <c r="M53" s="83"/>
    </row>
    <row r="54" spans="1:13" s="31" customFormat="1" ht="12.75">
      <c r="A54" s="32" t="s">
        <v>46</v>
      </c>
      <c r="B54" s="33">
        <v>0</v>
      </c>
      <c r="C54" s="33">
        <v>0</v>
      </c>
      <c r="D54" s="101">
        <v>0</v>
      </c>
      <c r="E54" s="101"/>
      <c r="F54" s="34">
        <v>0</v>
      </c>
      <c r="G54" s="101">
        <v>0</v>
      </c>
      <c r="H54" s="101"/>
      <c r="I54" s="33">
        <v>0</v>
      </c>
      <c r="J54" s="34">
        <v>0</v>
      </c>
      <c r="K54" s="30"/>
      <c r="L54" s="83"/>
      <c r="M54" s="83"/>
    </row>
    <row r="55" spans="1:13" s="31" customFormat="1" ht="12.75">
      <c r="A55" s="32" t="s">
        <v>47</v>
      </c>
      <c r="B55" s="33">
        <v>0</v>
      </c>
      <c r="C55" s="33">
        <v>0</v>
      </c>
      <c r="D55" s="101">
        <v>0</v>
      </c>
      <c r="E55" s="101"/>
      <c r="F55" s="34">
        <v>0</v>
      </c>
      <c r="G55" s="101">
        <v>0</v>
      </c>
      <c r="H55" s="101"/>
      <c r="I55" s="33">
        <v>0</v>
      </c>
      <c r="J55" s="35">
        <v>0</v>
      </c>
      <c r="K55" s="30"/>
      <c r="L55" s="83"/>
      <c r="M55" s="83"/>
    </row>
    <row r="56" spans="1:13" s="31" customFormat="1" ht="12.75">
      <c r="A56" s="32" t="s">
        <v>45</v>
      </c>
      <c r="B56" s="33">
        <v>0</v>
      </c>
      <c r="C56" s="33">
        <v>0</v>
      </c>
      <c r="D56" s="101">
        <v>0</v>
      </c>
      <c r="E56" s="101"/>
      <c r="F56" s="34">
        <v>0</v>
      </c>
      <c r="G56" s="101">
        <v>0</v>
      </c>
      <c r="H56" s="101"/>
      <c r="I56" s="33">
        <v>0</v>
      </c>
      <c r="J56" s="35">
        <v>0</v>
      </c>
      <c r="K56" s="30"/>
      <c r="L56" s="83"/>
      <c r="M56" s="83"/>
    </row>
    <row r="57" spans="1:11" ht="12.75">
      <c r="A57" s="32" t="s">
        <v>46</v>
      </c>
      <c r="B57" s="33">
        <v>0</v>
      </c>
      <c r="C57" s="33">
        <v>0</v>
      </c>
      <c r="D57" s="102">
        <v>0</v>
      </c>
      <c r="E57" s="102"/>
      <c r="F57" s="33">
        <v>0</v>
      </c>
      <c r="G57" s="102">
        <v>0</v>
      </c>
      <c r="H57" s="102"/>
      <c r="I57" s="33">
        <v>0</v>
      </c>
      <c r="J57" s="35">
        <v>0</v>
      </c>
      <c r="K57" s="34"/>
    </row>
    <row r="58" spans="1:11" ht="12.75">
      <c r="A58" s="36" t="s">
        <v>48</v>
      </c>
      <c r="B58" s="24">
        <f>B50+B51</f>
        <v>435000</v>
      </c>
      <c r="C58" s="24">
        <f>C50+C51</f>
        <v>448500</v>
      </c>
      <c r="D58" s="99">
        <f>D50+D51</f>
        <v>67378.49</v>
      </c>
      <c r="E58" s="99"/>
      <c r="F58" s="25">
        <f>D58/C58*100</f>
        <v>15.023074693422519</v>
      </c>
      <c r="G58" s="99">
        <f>G50+G51</f>
        <v>432662.18</v>
      </c>
      <c r="H58" s="99"/>
      <c r="I58" s="25">
        <f>G58/C58*100</f>
        <v>96.46871348940914</v>
      </c>
      <c r="J58" s="26">
        <f>C58-G58</f>
        <v>15837.820000000007</v>
      </c>
      <c r="K58" s="37"/>
    </row>
    <row r="59" spans="1:11" ht="12.75">
      <c r="A59" s="38" t="s">
        <v>49</v>
      </c>
      <c r="B59" s="33">
        <v>0</v>
      </c>
      <c r="C59" s="33">
        <v>0</v>
      </c>
      <c r="D59" s="102">
        <v>0</v>
      </c>
      <c r="E59" s="102"/>
      <c r="F59" s="33">
        <v>0</v>
      </c>
      <c r="G59" s="102">
        <v>0</v>
      </c>
      <c r="H59" s="102"/>
      <c r="I59" s="33">
        <v>0</v>
      </c>
      <c r="J59" s="35">
        <v>0</v>
      </c>
      <c r="K59" s="37"/>
    </row>
    <row r="60" spans="1:11" ht="12.75">
      <c r="A60" s="36" t="s">
        <v>50</v>
      </c>
      <c r="B60" s="24">
        <f>B58+B59</f>
        <v>435000</v>
      </c>
      <c r="C60" s="24">
        <f>C58+C59</f>
        <v>448500</v>
      </c>
      <c r="D60" s="99">
        <f>D58+D59</f>
        <v>67378.49</v>
      </c>
      <c r="E60" s="99"/>
      <c r="F60" s="25">
        <f>D60/C60*100</f>
        <v>15.023074693422519</v>
      </c>
      <c r="G60" s="99">
        <f>G58+G59</f>
        <v>432662.18</v>
      </c>
      <c r="H60" s="99"/>
      <c r="I60" s="25">
        <f>G60/C60*100</f>
        <v>96.46871348940914</v>
      </c>
      <c r="J60" s="26">
        <f>C60-G60</f>
        <v>15837.820000000007</v>
      </c>
      <c r="K60" s="37"/>
    </row>
    <row r="61" spans="1:13" s="31" customFormat="1" ht="25.5">
      <c r="A61" s="39" t="s">
        <v>51</v>
      </c>
      <c r="B61" s="40">
        <v>0</v>
      </c>
      <c r="C61" s="41">
        <f>C62+C63</f>
        <v>0</v>
      </c>
      <c r="D61" s="103">
        <v>0</v>
      </c>
      <c r="E61" s="103"/>
      <c r="F61" s="42">
        <v>0</v>
      </c>
      <c r="G61" s="103">
        <f>G62+G63</f>
        <v>131324.63</v>
      </c>
      <c r="H61" s="103"/>
      <c r="I61" s="41">
        <v>0</v>
      </c>
      <c r="J61" s="42">
        <v>0</v>
      </c>
      <c r="K61" s="30"/>
      <c r="L61" s="83"/>
      <c r="M61" s="83"/>
    </row>
    <row r="62" spans="1:13" s="72" customFormat="1" ht="12.75">
      <c r="A62" s="68" t="s">
        <v>52</v>
      </c>
      <c r="B62" s="69">
        <v>0</v>
      </c>
      <c r="C62" s="69"/>
      <c r="D62" s="104">
        <v>0</v>
      </c>
      <c r="E62" s="104"/>
      <c r="F62" s="70">
        <v>0</v>
      </c>
      <c r="G62" s="104">
        <v>131324.63</v>
      </c>
      <c r="H62" s="104"/>
      <c r="I62" s="69">
        <v>0</v>
      </c>
      <c r="J62" s="70">
        <v>0</v>
      </c>
      <c r="K62" s="71"/>
      <c r="L62" s="83"/>
      <c r="M62" s="83"/>
    </row>
    <row r="63" spans="1:13" s="31" customFormat="1" ht="12.75">
      <c r="A63" s="32" t="s">
        <v>53</v>
      </c>
      <c r="B63" s="43">
        <v>0</v>
      </c>
      <c r="C63" s="43">
        <v>0</v>
      </c>
      <c r="D63" s="106">
        <v>0</v>
      </c>
      <c r="E63" s="106"/>
      <c r="F63" s="44">
        <v>0</v>
      </c>
      <c r="G63" s="106">
        <v>0</v>
      </c>
      <c r="H63" s="106"/>
      <c r="I63" s="43">
        <v>0</v>
      </c>
      <c r="J63" s="44">
        <v>0</v>
      </c>
      <c r="K63" s="30"/>
      <c r="L63" s="83"/>
      <c r="M63" s="83"/>
    </row>
    <row r="64" spans="1:11" ht="20.25" customHeight="1">
      <c r="A64" s="107" t="s">
        <v>54</v>
      </c>
      <c r="B64" s="92" t="s">
        <v>55</v>
      </c>
      <c r="C64" s="92" t="s">
        <v>56</v>
      </c>
      <c r="D64" s="95" t="s">
        <v>57</v>
      </c>
      <c r="E64" s="95"/>
      <c r="F64" s="107" t="s">
        <v>58</v>
      </c>
      <c r="G64" s="94" t="s">
        <v>59</v>
      </c>
      <c r="H64" s="94"/>
      <c r="I64" s="92" t="s">
        <v>60</v>
      </c>
      <c r="J64" s="113" t="s">
        <v>61</v>
      </c>
      <c r="K64" s="109" t="s">
        <v>103</v>
      </c>
    </row>
    <row r="65" spans="1:11" ht="36" customHeight="1">
      <c r="A65" s="107"/>
      <c r="B65" s="92"/>
      <c r="C65" s="92"/>
      <c r="D65" s="45" t="s">
        <v>62</v>
      </c>
      <c r="E65" s="45" t="s">
        <v>63</v>
      </c>
      <c r="F65" s="107"/>
      <c r="G65" s="45" t="s">
        <v>62</v>
      </c>
      <c r="H65" s="46" t="s">
        <v>64</v>
      </c>
      <c r="I65" s="92"/>
      <c r="J65" s="113"/>
      <c r="K65" s="109"/>
    </row>
    <row r="66" spans="1:11" ht="12.75">
      <c r="A66" s="47" t="s">
        <v>65</v>
      </c>
      <c r="B66" s="7">
        <f>B67+B71</f>
        <v>405000</v>
      </c>
      <c r="C66" s="7">
        <f>C67+C71</f>
        <v>695824.63</v>
      </c>
      <c r="D66" s="7">
        <f>D67+D71</f>
        <v>36723.009999999995</v>
      </c>
      <c r="E66" s="7">
        <f>E67+E71</f>
        <v>423901.16000000003</v>
      </c>
      <c r="F66" s="7">
        <f aca="true" t="shared" si="2" ref="F66:F72">C66-E66</f>
        <v>271923.47</v>
      </c>
      <c r="G66" s="7">
        <f>G67+G71</f>
        <v>127941.65</v>
      </c>
      <c r="H66" s="7">
        <f>H67+H71</f>
        <v>411499.31</v>
      </c>
      <c r="I66" s="7">
        <f aca="true" t="shared" si="3" ref="I66:I79">C66-H66</f>
        <v>284325.32</v>
      </c>
      <c r="J66" s="9">
        <f>J67+J71</f>
        <v>393376.26</v>
      </c>
      <c r="K66" s="86">
        <f>K67</f>
        <v>12401.85</v>
      </c>
    </row>
    <row r="67" spans="1:13" s="10" customFormat="1" ht="12.75">
      <c r="A67" s="50" t="s">
        <v>66</v>
      </c>
      <c r="B67" s="51">
        <f>B68+B69+B70</f>
        <v>403800</v>
      </c>
      <c r="C67" s="51">
        <f>C68+C69+C70</f>
        <v>692624.63</v>
      </c>
      <c r="D67" s="51">
        <f>D68+D69+D70</f>
        <v>36723.009999999995</v>
      </c>
      <c r="E67" s="51">
        <f>E68+E69+E70</f>
        <v>423901.16000000003</v>
      </c>
      <c r="F67" s="51">
        <f t="shared" si="2"/>
        <v>268723.47</v>
      </c>
      <c r="G67" s="51">
        <f>G68+G69+G70</f>
        <v>127941.65</v>
      </c>
      <c r="H67" s="51">
        <f>H68+H69+H70</f>
        <v>411499.31</v>
      </c>
      <c r="I67" s="51">
        <f t="shared" si="3"/>
        <v>281125.32</v>
      </c>
      <c r="J67" s="20">
        <f>J68+J69+J70</f>
        <v>393376.26</v>
      </c>
      <c r="K67" s="85">
        <f>K68+K69+K70</f>
        <v>12401.85</v>
      </c>
      <c r="L67" s="83"/>
      <c r="M67" s="83"/>
    </row>
    <row r="68" spans="1:11" ht="12.75">
      <c r="A68" s="37" t="s">
        <v>67</v>
      </c>
      <c r="B68" s="12">
        <v>117500</v>
      </c>
      <c r="C68" s="12">
        <v>185800</v>
      </c>
      <c r="D68" s="12">
        <v>26766.17</v>
      </c>
      <c r="E68" s="12">
        <v>105922.08</v>
      </c>
      <c r="F68" s="12">
        <f t="shared" si="2"/>
        <v>79877.92</v>
      </c>
      <c r="G68" s="12">
        <v>26766.17</v>
      </c>
      <c r="H68" s="44">
        <v>105922.08</v>
      </c>
      <c r="I68" s="12">
        <f t="shared" si="3"/>
        <v>79877.92</v>
      </c>
      <c r="J68" s="14">
        <v>105922.08</v>
      </c>
      <c r="K68" s="77"/>
    </row>
    <row r="69" spans="1:11" ht="12.75">
      <c r="A69" s="37" t="s">
        <v>68</v>
      </c>
      <c r="B69" s="12">
        <v>0</v>
      </c>
      <c r="C69" s="12">
        <v>0</v>
      </c>
      <c r="D69" s="12">
        <v>0</v>
      </c>
      <c r="E69" s="12"/>
      <c r="F69" s="12">
        <f t="shared" si="2"/>
        <v>0</v>
      </c>
      <c r="G69" s="12">
        <v>0</v>
      </c>
      <c r="H69" s="44">
        <v>0</v>
      </c>
      <c r="I69" s="12">
        <f t="shared" si="3"/>
        <v>0</v>
      </c>
      <c r="J69" s="14">
        <v>0</v>
      </c>
      <c r="K69" s="77"/>
    </row>
    <row r="70" spans="1:15" ht="12.75">
      <c r="A70" s="37" t="s">
        <v>69</v>
      </c>
      <c r="B70" s="12">
        <v>286300</v>
      </c>
      <c r="C70" s="12">
        <v>506824.63</v>
      </c>
      <c r="D70" s="12">
        <v>9956.84</v>
      </c>
      <c r="E70" s="12">
        <v>317979.08</v>
      </c>
      <c r="F70" s="12">
        <f t="shared" si="2"/>
        <v>188845.55</v>
      </c>
      <c r="G70" s="12">
        <v>101175.48</v>
      </c>
      <c r="H70" s="48">
        <v>305577.23</v>
      </c>
      <c r="I70" s="12">
        <f t="shared" si="3"/>
        <v>201247.40000000002</v>
      </c>
      <c r="J70" s="14">
        <v>287454.18</v>
      </c>
      <c r="K70" s="78">
        <v>12401.85</v>
      </c>
      <c r="N70" s="49"/>
      <c r="O70" s="49"/>
    </row>
    <row r="71" spans="1:13" s="10" customFormat="1" ht="12.75">
      <c r="A71" s="50" t="s">
        <v>70</v>
      </c>
      <c r="B71" s="51">
        <f>B72+B73+B74</f>
        <v>1200</v>
      </c>
      <c r="C71" s="51">
        <f>C72+C73+C74</f>
        <v>3200</v>
      </c>
      <c r="D71" s="51">
        <f>D72+D73+D74</f>
        <v>0</v>
      </c>
      <c r="E71" s="51">
        <f>E72+E73+E74</f>
        <v>0</v>
      </c>
      <c r="F71" s="51">
        <f t="shared" si="2"/>
        <v>3200</v>
      </c>
      <c r="G71" s="51">
        <f>G72+G73+G74</f>
        <v>0</v>
      </c>
      <c r="H71" s="51">
        <f>H72+H73+H74</f>
        <v>0</v>
      </c>
      <c r="I71" s="51">
        <f t="shared" si="3"/>
        <v>3200</v>
      </c>
      <c r="J71" s="20">
        <f>J72+J73+J74</f>
        <v>0</v>
      </c>
      <c r="K71" s="76"/>
      <c r="L71" s="83"/>
      <c r="M71" s="83"/>
    </row>
    <row r="72" spans="1:11" ht="12.75">
      <c r="A72" s="37" t="s">
        <v>71</v>
      </c>
      <c r="B72" s="12">
        <v>1200</v>
      </c>
      <c r="C72" s="12">
        <v>3200</v>
      </c>
      <c r="D72" s="12">
        <v>0</v>
      </c>
      <c r="E72" s="12">
        <v>0</v>
      </c>
      <c r="F72" s="12">
        <f t="shared" si="2"/>
        <v>3200</v>
      </c>
      <c r="G72" s="12">
        <v>0</v>
      </c>
      <c r="H72" s="44">
        <v>0</v>
      </c>
      <c r="I72" s="12">
        <f t="shared" si="3"/>
        <v>3200</v>
      </c>
      <c r="J72" s="14">
        <v>0</v>
      </c>
      <c r="K72" s="77"/>
    </row>
    <row r="73" spans="1:11" ht="12.75">
      <c r="A73" s="37" t="s">
        <v>72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48">
        <v>0</v>
      </c>
      <c r="I73" s="12">
        <f t="shared" si="3"/>
        <v>0</v>
      </c>
      <c r="J73" s="14">
        <v>0</v>
      </c>
      <c r="K73" s="77"/>
    </row>
    <row r="74" spans="1:11" ht="12.75">
      <c r="A74" s="37" t="s">
        <v>73</v>
      </c>
      <c r="B74" s="12">
        <v>0</v>
      </c>
      <c r="C74" s="12">
        <v>0</v>
      </c>
      <c r="D74" s="12">
        <v>0</v>
      </c>
      <c r="E74" s="12">
        <v>0</v>
      </c>
      <c r="F74" s="12">
        <f aca="true" t="shared" si="4" ref="F74:F79">C74-E74</f>
        <v>0</v>
      </c>
      <c r="G74" s="12">
        <v>0</v>
      </c>
      <c r="H74" s="44">
        <v>0</v>
      </c>
      <c r="I74" s="12">
        <f t="shared" si="3"/>
        <v>0</v>
      </c>
      <c r="J74" s="14">
        <v>0</v>
      </c>
      <c r="K74" s="77"/>
    </row>
    <row r="75" spans="1:13" s="10" customFormat="1" ht="12.75">
      <c r="A75" s="50" t="s">
        <v>74</v>
      </c>
      <c r="B75" s="51">
        <v>30000</v>
      </c>
      <c r="C75" s="51">
        <v>500</v>
      </c>
      <c r="D75" s="51">
        <v>0</v>
      </c>
      <c r="E75" s="51">
        <v>0</v>
      </c>
      <c r="F75" s="51">
        <f t="shared" si="4"/>
        <v>500</v>
      </c>
      <c r="G75" s="51">
        <v>0</v>
      </c>
      <c r="H75" s="75">
        <v>0</v>
      </c>
      <c r="I75" s="51">
        <f t="shared" si="3"/>
        <v>500</v>
      </c>
      <c r="J75" s="20">
        <v>0</v>
      </c>
      <c r="K75" s="76"/>
      <c r="L75" s="83"/>
      <c r="M75" s="83"/>
    </row>
    <row r="76" spans="1:11" ht="12.75">
      <c r="A76" s="37" t="s">
        <v>75</v>
      </c>
      <c r="B76" s="12">
        <v>0</v>
      </c>
      <c r="C76" s="12">
        <v>0</v>
      </c>
      <c r="D76" s="12">
        <v>0</v>
      </c>
      <c r="E76" s="12">
        <v>0</v>
      </c>
      <c r="F76" s="12">
        <f t="shared" si="4"/>
        <v>0</v>
      </c>
      <c r="G76" s="12">
        <v>0</v>
      </c>
      <c r="H76" s="44">
        <v>0</v>
      </c>
      <c r="I76" s="12">
        <f t="shared" si="3"/>
        <v>0</v>
      </c>
      <c r="J76" s="14">
        <v>0</v>
      </c>
      <c r="K76" s="77"/>
    </row>
    <row r="77" spans="1:13" s="10" customFormat="1" ht="12.75">
      <c r="A77" s="50" t="s">
        <v>76</v>
      </c>
      <c r="B77" s="51">
        <f aca="true" t="shared" si="5" ref="B77:E78">B78</f>
        <v>0</v>
      </c>
      <c r="C77" s="51">
        <f t="shared" si="5"/>
        <v>0</v>
      </c>
      <c r="D77" s="51">
        <f t="shared" si="5"/>
        <v>0</v>
      </c>
      <c r="E77" s="51">
        <f t="shared" si="5"/>
        <v>0</v>
      </c>
      <c r="F77" s="51">
        <f t="shared" si="4"/>
        <v>0</v>
      </c>
      <c r="G77" s="51">
        <f>G78</f>
        <v>0</v>
      </c>
      <c r="H77" s="51">
        <f>H78</f>
        <v>0</v>
      </c>
      <c r="I77" s="51">
        <f t="shared" si="3"/>
        <v>0</v>
      </c>
      <c r="J77" s="20">
        <f>J78</f>
        <v>0</v>
      </c>
      <c r="K77" s="79"/>
      <c r="L77" s="83"/>
      <c r="M77" s="83"/>
    </row>
    <row r="78" spans="1:11" ht="12.75">
      <c r="A78" s="52" t="s">
        <v>66</v>
      </c>
      <c r="B78" s="16">
        <f t="shared" si="5"/>
        <v>0</v>
      </c>
      <c r="C78" s="16">
        <f t="shared" si="5"/>
        <v>0</v>
      </c>
      <c r="D78" s="16">
        <f t="shared" si="5"/>
        <v>0</v>
      </c>
      <c r="E78" s="16">
        <f t="shared" si="5"/>
        <v>0</v>
      </c>
      <c r="F78" s="12">
        <f t="shared" si="4"/>
        <v>0</v>
      </c>
      <c r="G78" s="16">
        <f>G79</f>
        <v>0</v>
      </c>
      <c r="H78" s="16">
        <f>H79</f>
        <v>0</v>
      </c>
      <c r="I78" s="12">
        <f t="shared" si="3"/>
        <v>0</v>
      </c>
      <c r="J78" s="53">
        <f>J79</f>
        <v>0</v>
      </c>
      <c r="K78" s="77"/>
    </row>
    <row r="79" spans="1:11" ht="12.75">
      <c r="A79" s="37" t="s">
        <v>69</v>
      </c>
      <c r="B79" s="12">
        <v>0</v>
      </c>
      <c r="C79" s="12">
        <v>0</v>
      </c>
      <c r="D79" s="12">
        <v>0</v>
      </c>
      <c r="E79" s="12">
        <v>0</v>
      </c>
      <c r="F79" s="12">
        <f t="shared" si="4"/>
        <v>0</v>
      </c>
      <c r="G79" s="12">
        <v>0</v>
      </c>
      <c r="H79" s="44">
        <v>0</v>
      </c>
      <c r="I79" s="12">
        <f t="shared" si="3"/>
        <v>0</v>
      </c>
      <c r="J79" s="54">
        <v>0</v>
      </c>
      <c r="K79" s="77"/>
    </row>
    <row r="80" spans="1:11" ht="12.75">
      <c r="A80" s="36" t="s">
        <v>77</v>
      </c>
      <c r="B80" s="55">
        <f>B66+B75+B77</f>
        <v>435000</v>
      </c>
      <c r="C80" s="55">
        <f>C66+C75+C77</f>
        <v>696324.63</v>
      </c>
      <c r="D80" s="55">
        <f aca="true" t="shared" si="6" ref="D80:J80">D66+D77</f>
        <v>36723.009999999995</v>
      </c>
      <c r="E80" s="55">
        <f t="shared" si="6"/>
        <v>423901.16000000003</v>
      </c>
      <c r="F80" s="55">
        <f>F66+F77+F75</f>
        <v>272423.47</v>
      </c>
      <c r="G80" s="55">
        <f t="shared" si="6"/>
        <v>127941.65</v>
      </c>
      <c r="H80" s="55">
        <f t="shared" si="6"/>
        <v>411499.31</v>
      </c>
      <c r="I80" s="55">
        <f>I66+I77+I75</f>
        <v>284825.32</v>
      </c>
      <c r="J80" s="26">
        <f t="shared" si="6"/>
        <v>393376.26</v>
      </c>
      <c r="K80" s="87">
        <f>K66</f>
        <v>12401.85</v>
      </c>
    </row>
    <row r="81" spans="1:13" s="31" customFormat="1" ht="12.75">
      <c r="A81" s="27" t="s">
        <v>78</v>
      </c>
      <c r="B81" s="28">
        <v>0</v>
      </c>
      <c r="C81" s="28">
        <v>0</v>
      </c>
      <c r="D81" s="28">
        <v>0</v>
      </c>
      <c r="E81" s="56">
        <v>0</v>
      </c>
      <c r="F81" s="29">
        <v>0</v>
      </c>
      <c r="G81" s="28">
        <v>0</v>
      </c>
      <c r="H81" s="57">
        <v>0</v>
      </c>
      <c r="I81" s="28">
        <v>0</v>
      </c>
      <c r="J81" s="29">
        <v>0</v>
      </c>
      <c r="K81" s="80"/>
      <c r="L81" s="83"/>
      <c r="M81" s="83"/>
    </row>
    <row r="82" spans="1:13" s="31" customFormat="1" ht="12.75">
      <c r="A82" s="32" t="s">
        <v>79</v>
      </c>
      <c r="B82" s="33">
        <v>0</v>
      </c>
      <c r="C82" s="33">
        <v>0</v>
      </c>
      <c r="D82" s="33">
        <v>0</v>
      </c>
      <c r="E82" s="33">
        <v>0</v>
      </c>
      <c r="F82" s="34">
        <v>0</v>
      </c>
      <c r="G82" s="33">
        <v>0</v>
      </c>
      <c r="H82" s="35">
        <v>0</v>
      </c>
      <c r="I82" s="33">
        <v>0</v>
      </c>
      <c r="J82" s="34">
        <v>0</v>
      </c>
      <c r="K82" s="80"/>
      <c r="L82" s="83"/>
      <c r="M82" s="83"/>
    </row>
    <row r="83" spans="1:13" s="31" customFormat="1" ht="12.75">
      <c r="A83" s="32" t="s">
        <v>80</v>
      </c>
      <c r="B83" s="33">
        <v>0</v>
      </c>
      <c r="C83" s="33">
        <v>0</v>
      </c>
      <c r="D83" s="33">
        <v>0</v>
      </c>
      <c r="E83" s="33">
        <v>0</v>
      </c>
      <c r="F83" s="34">
        <v>0</v>
      </c>
      <c r="G83" s="33">
        <v>0</v>
      </c>
      <c r="H83" s="35">
        <v>0</v>
      </c>
      <c r="I83" s="33">
        <v>0</v>
      </c>
      <c r="J83" s="34">
        <v>0</v>
      </c>
      <c r="K83" s="80"/>
      <c r="L83" s="83"/>
      <c r="M83" s="83"/>
    </row>
    <row r="84" spans="1:13" s="31" customFormat="1" ht="12.75">
      <c r="A84" s="32" t="s">
        <v>81</v>
      </c>
      <c r="B84" s="33">
        <v>0</v>
      </c>
      <c r="C84" s="33">
        <v>0</v>
      </c>
      <c r="D84" s="33">
        <v>0</v>
      </c>
      <c r="E84" s="33">
        <v>0</v>
      </c>
      <c r="F84" s="34">
        <v>0</v>
      </c>
      <c r="G84" s="33">
        <v>0</v>
      </c>
      <c r="H84" s="35">
        <v>0</v>
      </c>
      <c r="I84" s="33">
        <v>0</v>
      </c>
      <c r="J84" s="34">
        <v>0</v>
      </c>
      <c r="K84" s="80"/>
      <c r="L84" s="83"/>
      <c r="M84" s="83"/>
    </row>
    <row r="85" spans="1:13" s="31" customFormat="1" ht="12.75">
      <c r="A85" s="32" t="s">
        <v>82</v>
      </c>
      <c r="B85" s="33">
        <v>0</v>
      </c>
      <c r="C85" s="33">
        <v>0</v>
      </c>
      <c r="D85" s="33">
        <v>0</v>
      </c>
      <c r="E85" s="33">
        <v>0</v>
      </c>
      <c r="F85" s="34">
        <v>0</v>
      </c>
      <c r="G85" s="33">
        <v>0</v>
      </c>
      <c r="H85" s="35">
        <v>0</v>
      </c>
      <c r="I85" s="33">
        <v>0</v>
      </c>
      <c r="J85" s="34">
        <v>0</v>
      </c>
      <c r="K85" s="80"/>
      <c r="L85" s="83"/>
      <c r="M85" s="83"/>
    </row>
    <row r="86" spans="1:13" s="31" customFormat="1" ht="12.75">
      <c r="A86" s="32" t="s">
        <v>80</v>
      </c>
      <c r="B86" s="33">
        <v>0</v>
      </c>
      <c r="C86" s="33">
        <v>0</v>
      </c>
      <c r="D86" s="33">
        <v>0</v>
      </c>
      <c r="E86" s="33">
        <v>0</v>
      </c>
      <c r="F86" s="34">
        <v>0</v>
      </c>
      <c r="G86" s="33">
        <v>0</v>
      </c>
      <c r="H86" s="35">
        <v>0</v>
      </c>
      <c r="I86" s="33">
        <v>0</v>
      </c>
      <c r="J86" s="34">
        <v>0</v>
      </c>
      <c r="K86" s="80"/>
      <c r="L86" s="83"/>
      <c r="M86" s="83"/>
    </row>
    <row r="87" spans="1:11" ht="12.75">
      <c r="A87" s="58" t="s">
        <v>81</v>
      </c>
      <c r="B87" s="33">
        <v>0</v>
      </c>
      <c r="C87" s="33">
        <v>0</v>
      </c>
      <c r="D87" s="33">
        <v>0</v>
      </c>
      <c r="E87" s="33">
        <v>0</v>
      </c>
      <c r="F87" s="34">
        <v>0</v>
      </c>
      <c r="G87" s="33">
        <v>0</v>
      </c>
      <c r="H87" s="35">
        <v>0</v>
      </c>
      <c r="I87" s="33">
        <v>0</v>
      </c>
      <c r="J87" s="34">
        <v>0</v>
      </c>
      <c r="K87" s="77"/>
    </row>
    <row r="88" spans="1:11" ht="12.75">
      <c r="A88" s="36" t="s">
        <v>83</v>
      </c>
      <c r="B88" s="59">
        <f aca="true" t="shared" si="7" ref="B88:J88">B80+B81</f>
        <v>435000</v>
      </c>
      <c r="C88" s="59">
        <f t="shared" si="7"/>
        <v>696324.63</v>
      </c>
      <c r="D88" s="59">
        <f t="shared" si="7"/>
        <v>36723.009999999995</v>
      </c>
      <c r="E88" s="60">
        <f t="shared" si="7"/>
        <v>423901.16000000003</v>
      </c>
      <c r="F88" s="59">
        <f t="shared" si="7"/>
        <v>272423.47</v>
      </c>
      <c r="G88" s="59">
        <f t="shared" si="7"/>
        <v>127941.65</v>
      </c>
      <c r="H88" s="59">
        <f t="shared" si="7"/>
        <v>411499.31</v>
      </c>
      <c r="I88" s="59">
        <f t="shared" si="7"/>
        <v>284825.32</v>
      </c>
      <c r="J88" s="61">
        <f t="shared" si="7"/>
        <v>393376.26</v>
      </c>
      <c r="K88" s="87">
        <f>K80</f>
        <v>12401.85</v>
      </c>
    </row>
    <row r="89" spans="1:11" ht="12.75">
      <c r="A89" s="62" t="s">
        <v>84</v>
      </c>
      <c r="B89" s="33">
        <v>0</v>
      </c>
      <c r="C89" s="33">
        <v>0</v>
      </c>
      <c r="D89" s="33">
        <v>0</v>
      </c>
      <c r="E89" s="33">
        <f>G60-E88</f>
        <v>8761.01999999996</v>
      </c>
      <c r="F89" s="33">
        <v>0</v>
      </c>
      <c r="G89" s="33">
        <v>0</v>
      </c>
      <c r="H89" s="63">
        <f>G50-H88</f>
        <v>21162.869999999995</v>
      </c>
      <c r="I89" s="33">
        <v>0</v>
      </c>
      <c r="J89" s="64">
        <f>G60-J88</f>
        <v>39285.919999999984</v>
      </c>
      <c r="K89" s="81"/>
    </row>
    <row r="90" spans="1:11" ht="12.75">
      <c r="A90" s="36" t="s">
        <v>85</v>
      </c>
      <c r="B90" s="24">
        <f aca="true" t="shared" si="8" ref="B90:J90">B88+B89</f>
        <v>435000</v>
      </c>
      <c r="C90" s="24">
        <f t="shared" si="8"/>
        <v>696324.63</v>
      </c>
      <c r="D90" s="24">
        <f t="shared" si="8"/>
        <v>36723.009999999995</v>
      </c>
      <c r="E90" s="24">
        <f t="shared" si="8"/>
        <v>432662.18</v>
      </c>
      <c r="F90" s="24">
        <f t="shared" si="8"/>
        <v>272423.47</v>
      </c>
      <c r="G90" s="24">
        <f t="shared" si="8"/>
        <v>127941.65</v>
      </c>
      <c r="H90" s="24">
        <f t="shared" si="8"/>
        <v>432662.18</v>
      </c>
      <c r="I90" s="24">
        <f t="shared" si="8"/>
        <v>284825.32</v>
      </c>
      <c r="J90" s="65">
        <f t="shared" si="8"/>
        <v>432662.18</v>
      </c>
      <c r="K90" s="87">
        <f>K88</f>
        <v>12401.85</v>
      </c>
    </row>
    <row r="91" spans="1:10" ht="12.75">
      <c r="A91" s="73" t="s">
        <v>106</v>
      </c>
      <c r="B91" s="73"/>
      <c r="C91" s="73"/>
      <c r="D91" s="73"/>
      <c r="E91" s="73"/>
      <c r="J91" s="37"/>
    </row>
    <row r="93" spans="1:10" ht="12.75">
      <c r="A93" s="66" t="s">
        <v>86</v>
      </c>
      <c r="F93" s="114" t="s">
        <v>87</v>
      </c>
      <c r="G93" s="114"/>
      <c r="H93" s="114"/>
      <c r="I93" s="114"/>
      <c r="J93" s="114"/>
    </row>
    <row r="94" spans="1:10" ht="12.75">
      <c r="A94" s="66" t="s">
        <v>93</v>
      </c>
      <c r="F94" s="105" t="s">
        <v>101</v>
      </c>
      <c r="G94" s="105"/>
      <c r="H94" s="105"/>
      <c r="I94" s="105"/>
      <c r="J94" s="105"/>
    </row>
    <row r="95" spans="1:10" ht="12.75">
      <c r="A95" s="66" t="s">
        <v>92</v>
      </c>
      <c r="C95" s="108"/>
      <c r="D95" s="108"/>
      <c r="F95" s="105" t="s">
        <v>90</v>
      </c>
      <c r="G95" s="105"/>
      <c r="H95" s="105"/>
      <c r="I95" s="105"/>
      <c r="J95" s="105"/>
    </row>
    <row r="96" spans="1:7" ht="12.75">
      <c r="A96" s="66"/>
      <c r="B96" s="110" t="s">
        <v>88</v>
      </c>
      <c r="C96" s="110"/>
      <c r="D96" s="110"/>
      <c r="E96" s="110"/>
      <c r="F96" s="67"/>
      <c r="G96" s="67"/>
    </row>
    <row r="97" spans="1:7" ht="12.75">
      <c r="A97" s="66"/>
      <c r="B97" s="110" t="s">
        <v>91</v>
      </c>
      <c r="C97" s="110"/>
      <c r="D97" s="110"/>
      <c r="E97" s="110"/>
      <c r="F97" s="1"/>
      <c r="G97" s="1"/>
    </row>
    <row r="98" spans="1:7" ht="12.75">
      <c r="A98" s="66"/>
      <c r="F98" s="1"/>
      <c r="G98" s="1"/>
    </row>
    <row r="99" spans="1:7" ht="12.75">
      <c r="A99" s="66"/>
      <c r="F99" s="1"/>
      <c r="G99" s="1"/>
    </row>
    <row r="100" spans="6:7" ht="12.75">
      <c r="F100" s="1"/>
      <c r="G100" s="1"/>
    </row>
  </sheetData>
  <sheetProtection selectLockedCells="1" selectUnlockedCells="1"/>
  <mergeCells count="135">
    <mergeCell ref="C95:D95"/>
    <mergeCell ref="D63:E63"/>
    <mergeCell ref="K64:K65"/>
    <mergeCell ref="B96:E96"/>
    <mergeCell ref="B97:E97"/>
    <mergeCell ref="D23:E23"/>
    <mergeCell ref="I64:I65"/>
    <mergeCell ref="J64:J65"/>
    <mergeCell ref="F93:J93"/>
    <mergeCell ref="F94:J94"/>
    <mergeCell ref="F95:J95"/>
    <mergeCell ref="G63:H63"/>
    <mergeCell ref="D58:E58"/>
    <mergeCell ref="G58:H58"/>
    <mergeCell ref="D59:E59"/>
    <mergeCell ref="A64:A65"/>
    <mergeCell ref="B64:B65"/>
    <mergeCell ref="C64:C65"/>
    <mergeCell ref="D64:E64"/>
    <mergeCell ref="F64:F65"/>
    <mergeCell ref="D57:E57"/>
    <mergeCell ref="G57:H57"/>
    <mergeCell ref="G64:H64"/>
    <mergeCell ref="G59:H59"/>
    <mergeCell ref="D60:E60"/>
    <mergeCell ref="G60:H60"/>
    <mergeCell ref="G61:H61"/>
    <mergeCell ref="D62:E62"/>
    <mergeCell ref="G62:H62"/>
    <mergeCell ref="D61:E61"/>
    <mergeCell ref="D54:E54"/>
    <mergeCell ref="G54:H54"/>
    <mergeCell ref="D55:E55"/>
    <mergeCell ref="G55:H55"/>
    <mergeCell ref="D56:E56"/>
    <mergeCell ref="G56:H56"/>
    <mergeCell ref="D51:E51"/>
    <mergeCell ref="G51:H51"/>
    <mergeCell ref="D52:E52"/>
    <mergeCell ref="G52:H52"/>
    <mergeCell ref="D53:E53"/>
    <mergeCell ref="G53:H53"/>
    <mergeCell ref="D48:E48"/>
    <mergeCell ref="G48:H48"/>
    <mergeCell ref="D49:E49"/>
    <mergeCell ref="G49:H49"/>
    <mergeCell ref="D50:E50"/>
    <mergeCell ref="G50:H50"/>
    <mergeCell ref="D45:E45"/>
    <mergeCell ref="G45:H45"/>
    <mergeCell ref="D46:E46"/>
    <mergeCell ref="G46:H46"/>
    <mergeCell ref="D47:E47"/>
    <mergeCell ref="G47:H47"/>
    <mergeCell ref="D42:E42"/>
    <mergeCell ref="G42:H42"/>
    <mergeCell ref="D43:E43"/>
    <mergeCell ref="G43:H43"/>
    <mergeCell ref="D44:E44"/>
    <mergeCell ref="G44:H44"/>
    <mergeCell ref="D39:E39"/>
    <mergeCell ref="G39:H39"/>
    <mergeCell ref="D40:E40"/>
    <mergeCell ref="G40:H40"/>
    <mergeCell ref="D41:E41"/>
    <mergeCell ref="G41:H41"/>
    <mergeCell ref="D36:E36"/>
    <mergeCell ref="G36:H36"/>
    <mergeCell ref="D37:E37"/>
    <mergeCell ref="G37:H37"/>
    <mergeCell ref="D38:E38"/>
    <mergeCell ref="G38:H38"/>
    <mergeCell ref="D33:E33"/>
    <mergeCell ref="G33:H33"/>
    <mergeCell ref="D34:E34"/>
    <mergeCell ref="G34:H34"/>
    <mergeCell ref="D35:E35"/>
    <mergeCell ref="G35:H35"/>
    <mergeCell ref="D31:E31"/>
    <mergeCell ref="G31:H31"/>
    <mergeCell ref="D32:E32"/>
    <mergeCell ref="G32:H32"/>
    <mergeCell ref="D27:E27"/>
    <mergeCell ref="G27:H27"/>
    <mergeCell ref="D28:E28"/>
    <mergeCell ref="G28:H28"/>
    <mergeCell ref="D29:E29"/>
    <mergeCell ref="G29:H29"/>
    <mergeCell ref="D26:E26"/>
    <mergeCell ref="G26:H26"/>
    <mergeCell ref="G23:H23"/>
    <mergeCell ref="D24:E24"/>
    <mergeCell ref="G24:H24"/>
    <mergeCell ref="D25:E25"/>
    <mergeCell ref="G25:H25"/>
    <mergeCell ref="D20:E20"/>
    <mergeCell ref="G20:H20"/>
    <mergeCell ref="D21:E21"/>
    <mergeCell ref="G21:H21"/>
    <mergeCell ref="D22:E22"/>
    <mergeCell ref="G22:H22"/>
    <mergeCell ref="D18:E18"/>
    <mergeCell ref="G18:H18"/>
    <mergeCell ref="D19:E19"/>
    <mergeCell ref="G19:H19"/>
    <mergeCell ref="D15:E15"/>
    <mergeCell ref="G15:H15"/>
    <mergeCell ref="D16:E16"/>
    <mergeCell ref="G16:H16"/>
    <mergeCell ref="D17:E17"/>
    <mergeCell ref="D11:E11"/>
    <mergeCell ref="G11:H11"/>
    <mergeCell ref="G17:H17"/>
    <mergeCell ref="D12:E12"/>
    <mergeCell ref="G12:H12"/>
    <mergeCell ref="D13:E13"/>
    <mergeCell ref="G13:H13"/>
    <mergeCell ref="D14:E14"/>
    <mergeCell ref="G14:H14"/>
    <mergeCell ref="D8:I8"/>
    <mergeCell ref="J8:J9"/>
    <mergeCell ref="D9:E9"/>
    <mergeCell ref="G9:H9"/>
    <mergeCell ref="D10:E10"/>
    <mergeCell ref="G10:H10"/>
    <mergeCell ref="D30:E30"/>
    <mergeCell ref="G30:H30"/>
    <mergeCell ref="A1:J1"/>
    <mergeCell ref="A2:J2"/>
    <mergeCell ref="A3:J3"/>
    <mergeCell ref="A4:J4"/>
    <mergeCell ref="A5:J5"/>
    <mergeCell ref="A8:A9"/>
    <mergeCell ref="B8:B9"/>
    <mergeCell ref="C8:C9"/>
  </mergeCells>
  <printOptions horizontalCentered="1"/>
  <pageMargins left="0.1968503937007874" right="0.1968503937007874" top="0.1968503937007874" bottom="0.1968503937007874" header="0.31496062992125984" footer="0.31496062992125984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</dc:creator>
  <cp:keywords/>
  <dc:description/>
  <cp:lastModifiedBy>usuario</cp:lastModifiedBy>
  <cp:lastPrinted>2020-01-07T13:28:44Z</cp:lastPrinted>
  <dcterms:created xsi:type="dcterms:W3CDTF">2016-04-14T12:57:32Z</dcterms:created>
  <dcterms:modified xsi:type="dcterms:W3CDTF">2020-01-14T12:28:08Z</dcterms:modified>
  <cp:category/>
  <cp:version/>
  <cp:contentType/>
  <cp:contentStatus/>
</cp:coreProperties>
</file>